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mc:AlternateContent xmlns:mc="http://schemas.openxmlformats.org/markup-compatibility/2006">
    <mc:Choice Requires="x15">
      <x15ac:absPath xmlns:x15ac="http://schemas.microsoft.com/office/spreadsheetml/2010/11/ac" url="R:\Prod\Telcostat_dat\04_Analyse_des_données\03 Résultats\2023\def23\allemand\"/>
    </mc:Choice>
  </mc:AlternateContent>
  <xr:revisionPtr revIDLastSave="0" documentId="8_{98767C8D-DF1A-45CA-AB09-7C3095F16542}" xr6:coauthVersionLast="47" xr6:coauthVersionMax="47" xr10:uidLastSave="{00000000-0000-0000-0000-000000000000}"/>
  <bookViews>
    <workbookView xWindow="-110" yWindow="-110" windowWidth="19420" windowHeight="11020" tabRatio="737" xr2:uid="{00000000-000D-0000-FFFF-FFFF00000000}"/>
  </bookViews>
  <sheets>
    <sheet name="Intro" sheetId="1" r:id="rId1"/>
    <sheet name="Tab_F1" sheetId="2" r:id="rId2"/>
    <sheet name="Tab_F1 masqué" sheetId="15" state="hidden" r:id="rId3"/>
    <sheet name="Tab_F2" sheetId="9" r:id="rId4"/>
    <sheet name="text_P1" sheetId="3" r:id="rId5"/>
    <sheet name="Tab_P1" sheetId="10" r:id="rId6"/>
    <sheet name="Tab_P2" sheetId="11" r:id="rId7"/>
    <sheet name="Tab_P3" sheetId="12" r:id="rId8"/>
    <sheet name="GraphF1" sheetId="16" r:id="rId9"/>
    <sheet name="GraphF2" sheetId="17" r:id="rId10"/>
    <sheet name="GraphP1" sheetId="18" r:id="rId11"/>
    <sheet name="desc" sheetId="8" state="very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2" l="1"/>
  <c r="A13" i="12"/>
  <c r="A12" i="12"/>
  <c r="A16" i="11"/>
  <c r="A14" i="11"/>
  <c r="A13" i="11"/>
  <c r="A19" i="10"/>
  <c r="A17" i="10"/>
  <c r="A16" i="10"/>
  <c r="A26" i="9"/>
  <c r="A24" i="9"/>
  <c r="A23" i="9"/>
  <c r="A35" i="2"/>
  <c r="A33" i="2"/>
  <c r="A32" i="2"/>
  <c r="AC7" i="12"/>
  <c r="AC6" i="12"/>
  <c r="AC5" i="12"/>
  <c r="AB8" i="11"/>
  <c r="AB7" i="11"/>
  <c r="AB6" i="11"/>
  <c r="AB5" i="11"/>
  <c r="AC8" i="10"/>
  <c r="AC7" i="10"/>
  <c r="AC6" i="10"/>
  <c r="AC5" i="10"/>
  <c r="A22" i="9"/>
  <c r="AC17" i="9"/>
  <c r="AC16" i="9"/>
  <c r="AC15" i="9"/>
  <c r="AC14" i="9"/>
  <c r="AC13" i="9"/>
  <c r="AC12" i="9"/>
  <c r="AC11" i="9"/>
  <c r="AC10" i="9"/>
  <c r="AC8" i="9"/>
  <c r="AC7" i="9"/>
  <c r="A29" i="15"/>
  <c r="AA4" i="15"/>
  <c r="Z33" i="15"/>
  <c r="Y33" i="15"/>
  <c r="Z32" i="15"/>
  <c r="Y32" i="15"/>
  <c r="Z31" i="15"/>
  <c r="Y31" i="15"/>
  <c r="Z29" i="15"/>
  <c r="Y29" i="15"/>
  <c r="Z28" i="15"/>
  <c r="Y28" i="15"/>
  <c r="Z27" i="15"/>
  <c r="Y27" i="15"/>
  <c r="Z26" i="15"/>
  <c r="Y26" i="15"/>
  <c r="Z25" i="15"/>
  <c r="Y25" i="15"/>
  <c r="Z24" i="15"/>
  <c r="Y24" i="15"/>
  <c r="Z22" i="15"/>
  <c r="Z7" i="15" s="1"/>
  <c r="Y22" i="15"/>
  <c r="Z20" i="15"/>
  <c r="Z21" i="15" s="1"/>
  <c r="Y20" i="15"/>
  <c r="Y21" i="15" s="1"/>
  <c r="Z19" i="15"/>
  <c r="Y19" i="15"/>
  <c r="Z17" i="15"/>
  <c r="Z18" i="15" s="1"/>
  <c r="Y17" i="15"/>
  <c r="Z16" i="15"/>
  <c r="Y16" i="15"/>
  <c r="Z14" i="15"/>
  <c r="Y14" i="15"/>
  <c r="Z13" i="15"/>
  <c r="Y13" i="15"/>
  <c r="Z12" i="15"/>
  <c r="Y12" i="15"/>
  <c r="Z10" i="15"/>
  <c r="Y10" i="15"/>
  <c r="Y11" i="15" s="1"/>
  <c r="Z8" i="15"/>
  <c r="Z9" i="15" s="1"/>
  <c r="Y8" i="15"/>
  <c r="Y9" i="15" s="1"/>
  <c r="Z6" i="15"/>
  <c r="Y6" i="15"/>
  <c r="Y7" i="15" s="1"/>
  <c r="A31" i="2"/>
  <c r="AC26" i="2"/>
  <c r="AC25" i="2"/>
  <c r="AC24" i="2"/>
  <c r="AC22" i="2"/>
  <c r="AC21" i="2"/>
  <c r="AC20" i="2"/>
  <c r="AC19" i="2"/>
  <c r="AC18" i="2"/>
  <c r="AC17" i="2"/>
  <c r="AC15" i="2"/>
  <c r="AC14" i="2"/>
  <c r="AC13" i="2"/>
  <c r="AC10" i="2"/>
  <c r="AC9" i="2"/>
  <c r="AC8" i="2"/>
  <c r="AC7" i="2"/>
  <c r="AC6" i="2"/>
  <c r="AC4" i="12"/>
  <c r="AB4" i="11"/>
  <c r="AC4" i="10"/>
  <c r="AC4" i="9"/>
  <c r="AC4" i="2"/>
  <c r="AA33" i="15"/>
  <c r="AA29" i="15"/>
  <c r="AA25" i="15"/>
  <c r="AA24" i="15"/>
  <c r="AA17" i="15"/>
  <c r="AA10" i="15"/>
  <c r="AA8" i="15"/>
  <c r="AA6" i="15"/>
  <c r="AA12" i="15"/>
  <c r="AA13" i="15"/>
  <c r="AA14" i="15"/>
  <c r="AA16" i="15"/>
  <c r="AA19" i="15"/>
  <c r="AA22" i="15"/>
  <c r="AA26" i="15"/>
  <c r="AA27" i="15"/>
  <c r="AA28" i="15"/>
  <c r="AA31" i="15"/>
  <c r="AA32" i="15"/>
  <c r="Y18" i="15" l="1"/>
  <c r="Z11" i="15"/>
  <c r="AA20" i="15"/>
  <c r="AA21" i="15" s="1"/>
  <c r="AA18" i="15"/>
  <c r="AA7" i="15"/>
  <c r="AA9" i="15"/>
  <c r="AA11" i="15"/>
  <c r="X6" i="15"/>
  <c r="X8" i="15"/>
  <c r="X10" i="15"/>
  <c r="X12" i="15"/>
  <c r="X13" i="15"/>
  <c r="X14" i="15"/>
  <c r="X16" i="15"/>
  <c r="X17" i="15"/>
  <c r="X19" i="15"/>
  <c r="X22" i="15"/>
  <c r="X24" i="15"/>
  <c r="X25" i="15"/>
  <c r="X26" i="15"/>
  <c r="X27" i="15"/>
  <c r="X28" i="15"/>
  <c r="X29" i="15"/>
  <c r="X31" i="15"/>
  <c r="X32" i="15"/>
  <c r="X33" i="15"/>
  <c r="X9" i="15" l="1"/>
  <c r="X18" i="15"/>
  <c r="X7" i="15"/>
  <c r="X20" i="15"/>
  <c r="X21" i="15" s="1"/>
  <c r="X11" i="15"/>
  <c r="A29" i="2"/>
  <c r="W10" i="15" l="1"/>
  <c r="W33" i="15"/>
  <c r="W32" i="15"/>
  <c r="W31" i="15"/>
  <c r="W29" i="15"/>
  <c r="W28" i="15"/>
  <c r="W27" i="15"/>
  <c r="W26" i="15"/>
  <c r="W25" i="15"/>
  <c r="W24" i="15"/>
  <c r="W22" i="15"/>
  <c r="W19" i="15"/>
  <c r="W17" i="15"/>
  <c r="W16" i="15"/>
  <c r="W14" i="15"/>
  <c r="W13" i="15"/>
  <c r="W12" i="15"/>
  <c r="W8" i="15"/>
  <c r="W6" i="15"/>
  <c r="W4" i="15"/>
  <c r="W11" i="15" l="1"/>
  <c r="W7" i="15"/>
  <c r="W9" i="15"/>
  <c r="W20" i="15"/>
  <c r="W21" i="15" s="1"/>
  <c r="W18" i="15"/>
  <c r="A11" i="12" l="1"/>
  <c r="A12" i="11"/>
  <c r="A10" i="15" l="1"/>
  <c r="A8" i="2"/>
  <c r="A18" i="9" l="1"/>
  <c r="V33" i="15" l="1"/>
  <c r="V32" i="15"/>
  <c r="V31" i="15"/>
  <c r="V29" i="15"/>
  <c r="V28" i="15"/>
  <c r="V27" i="15"/>
  <c r="V26" i="15"/>
  <c r="V25" i="15"/>
  <c r="V24" i="15"/>
  <c r="V22" i="15"/>
  <c r="V19" i="15"/>
  <c r="V17" i="15"/>
  <c r="V16" i="15"/>
  <c r="V14" i="15"/>
  <c r="V13" i="15"/>
  <c r="V12" i="15"/>
  <c r="V8" i="15"/>
  <c r="V6" i="15"/>
  <c r="V4" i="15"/>
  <c r="V7" i="15" l="1"/>
  <c r="V20" i="15"/>
  <c r="V21" i="15" s="1"/>
  <c r="V11" i="15"/>
  <c r="V9" i="15"/>
  <c r="V18" i="15"/>
  <c r="A13" i="10" l="1"/>
  <c r="A30" i="2" l="1"/>
  <c r="A28" i="2"/>
  <c r="A27" i="2"/>
  <c r="A7" i="2" l="1"/>
  <c r="U4" i="15" l="1"/>
  <c r="U6" i="15"/>
  <c r="U8" i="15"/>
  <c r="U12" i="15"/>
  <c r="U13" i="15"/>
  <c r="U14" i="15"/>
  <c r="U16" i="15"/>
  <c r="U17" i="15"/>
  <c r="U19" i="15"/>
  <c r="U22" i="15"/>
  <c r="U24" i="15"/>
  <c r="U25" i="15"/>
  <c r="U26" i="15"/>
  <c r="U27" i="15"/>
  <c r="U28" i="15"/>
  <c r="U29" i="15"/>
  <c r="U31" i="15"/>
  <c r="U32" i="15"/>
  <c r="U33" i="15"/>
  <c r="U20" i="15" l="1"/>
  <c r="U21" i="15" s="1"/>
  <c r="U7" i="15"/>
  <c r="U9" i="15"/>
  <c r="U15" i="15"/>
  <c r="U18" i="15"/>
  <c r="T4" i="15" l="1"/>
  <c r="T6" i="15"/>
  <c r="T8" i="15"/>
  <c r="T12" i="15"/>
  <c r="T13" i="15"/>
  <c r="T14" i="15"/>
  <c r="T16" i="15"/>
  <c r="T17" i="15"/>
  <c r="T19" i="15"/>
  <c r="T22" i="15"/>
  <c r="T24" i="15"/>
  <c r="T25" i="15"/>
  <c r="T26" i="15"/>
  <c r="T27" i="15"/>
  <c r="T28" i="15"/>
  <c r="T29" i="15"/>
  <c r="T31" i="15"/>
  <c r="T32" i="15"/>
  <c r="T33" i="15"/>
  <c r="T20" i="15" l="1"/>
  <c r="T21" i="15" s="1"/>
  <c r="T9" i="15"/>
  <c r="T15" i="15"/>
  <c r="T7" i="15"/>
  <c r="T18" i="15"/>
  <c r="E113" i="8"/>
  <c r="E114" i="8" l="1"/>
  <c r="E112" i="8"/>
  <c r="E111" i="8" l="1"/>
  <c r="A1" i="12"/>
  <c r="S4" i="15" l="1"/>
  <c r="S6" i="15"/>
  <c r="S8" i="15"/>
  <c r="B32" i="15" l="1"/>
  <c r="C32" i="15"/>
  <c r="D32" i="15"/>
  <c r="E32" i="15"/>
  <c r="F32" i="15"/>
  <c r="G32" i="15"/>
  <c r="H32" i="15"/>
  <c r="I32" i="15"/>
  <c r="J32" i="15"/>
  <c r="K32" i="15"/>
  <c r="L32" i="15"/>
  <c r="M32" i="15"/>
  <c r="N32" i="15"/>
  <c r="O32" i="15"/>
  <c r="P32" i="15"/>
  <c r="Q32" i="15"/>
  <c r="R32" i="15"/>
  <c r="S32" i="15"/>
  <c r="B33" i="15"/>
  <c r="C33" i="15"/>
  <c r="D33" i="15"/>
  <c r="E33" i="15"/>
  <c r="F33" i="15"/>
  <c r="G33" i="15"/>
  <c r="H33" i="15"/>
  <c r="I33" i="15"/>
  <c r="J33" i="15"/>
  <c r="K33" i="15"/>
  <c r="L33" i="15"/>
  <c r="M33" i="15"/>
  <c r="N33" i="15"/>
  <c r="O33" i="15"/>
  <c r="P33" i="15"/>
  <c r="Q33" i="15"/>
  <c r="R33" i="15"/>
  <c r="S33" i="15"/>
  <c r="C31" i="15"/>
  <c r="D31" i="15"/>
  <c r="E31" i="15"/>
  <c r="F31" i="15"/>
  <c r="G31" i="15"/>
  <c r="H31" i="15"/>
  <c r="I31" i="15"/>
  <c r="J31" i="15"/>
  <c r="K31" i="15"/>
  <c r="L31" i="15"/>
  <c r="M31" i="15"/>
  <c r="N31" i="15"/>
  <c r="O31" i="15"/>
  <c r="P31" i="15"/>
  <c r="Q31" i="15"/>
  <c r="R31" i="15"/>
  <c r="S31" i="15"/>
  <c r="B31" i="15"/>
  <c r="B29" i="15"/>
  <c r="C29" i="15"/>
  <c r="D29" i="15"/>
  <c r="E29" i="15"/>
  <c r="F29" i="15"/>
  <c r="G29" i="15"/>
  <c r="H29" i="15"/>
  <c r="I29" i="15"/>
  <c r="J29" i="15"/>
  <c r="K29" i="15"/>
  <c r="L29" i="15"/>
  <c r="M29" i="15"/>
  <c r="N29" i="15"/>
  <c r="O29" i="15"/>
  <c r="P29" i="15"/>
  <c r="Q29" i="15"/>
  <c r="R29" i="15"/>
  <c r="S29" i="15"/>
  <c r="B25" i="15"/>
  <c r="C25" i="15"/>
  <c r="D25" i="15"/>
  <c r="E25" i="15"/>
  <c r="F25" i="15"/>
  <c r="G25" i="15"/>
  <c r="H25" i="15"/>
  <c r="I25" i="15"/>
  <c r="J25" i="15"/>
  <c r="K25" i="15"/>
  <c r="L25" i="15"/>
  <c r="M25" i="15"/>
  <c r="N25" i="15"/>
  <c r="O25" i="15"/>
  <c r="P25" i="15"/>
  <c r="Q25" i="15"/>
  <c r="R25" i="15"/>
  <c r="S25" i="15"/>
  <c r="B26" i="15"/>
  <c r="C26" i="15"/>
  <c r="D26" i="15"/>
  <c r="E26" i="15"/>
  <c r="F26" i="15"/>
  <c r="G26" i="15"/>
  <c r="H26" i="15"/>
  <c r="I26" i="15"/>
  <c r="J26" i="15"/>
  <c r="K26" i="15"/>
  <c r="L26" i="15"/>
  <c r="M26" i="15"/>
  <c r="N26" i="15"/>
  <c r="O26" i="15"/>
  <c r="P26" i="15"/>
  <c r="Q26" i="15"/>
  <c r="R26" i="15"/>
  <c r="S26" i="15"/>
  <c r="B27" i="15"/>
  <c r="C27" i="15"/>
  <c r="D27" i="15"/>
  <c r="E27" i="15"/>
  <c r="F27" i="15"/>
  <c r="G27" i="15"/>
  <c r="H27" i="15"/>
  <c r="I27" i="15"/>
  <c r="J27" i="15"/>
  <c r="K27" i="15"/>
  <c r="L27" i="15"/>
  <c r="M27" i="15"/>
  <c r="N27" i="15"/>
  <c r="O27" i="15"/>
  <c r="P27" i="15"/>
  <c r="Q27" i="15"/>
  <c r="R27" i="15"/>
  <c r="S27" i="15"/>
  <c r="B28" i="15"/>
  <c r="C28" i="15"/>
  <c r="D28" i="15"/>
  <c r="E28" i="15"/>
  <c r="F28" i="15"/>
  <c r="G28" i="15"/>
  <c r="H28" i="15"/>
  <c r="I28" i="15"/>
  <c r="J28" i="15"/>
  <c r="K28" i="15"/>
  <c r="L28" i="15"/>
  <c r="M28" i="15"/>
  <c r="N28" i="15"/>
  <c r="O28" i="15"/>
  <c r="P28" i="15"/>
  <c r="Q28" i="15"/>
  <c r="R28" i="15"/>
  <c r="S28" i="15"/>
  <c r="C24" i="15"/>
  <c r="D24" i="15"/>
  <c r="E24" i="15"/>
  <c r="F24" i="15"/>
  <c r="G24" i="15"/>
  <c r="H24" i="15"/>
  <c r="I24" i="15"/>
  <c r="J24" i="15"/>
  <c r="K24" i="15"/>
  <c r="L24" i="15"/>
  <c r="M24" i="15"/>
  <c r="N24" i="15"/>
  <c r="O24" i="15"/>
  <c r="P24" i="15"/>
  <c r="Q24" i="15"/>
  <c r="R24" i="15"/>
  <c r="S24" i="15"/>
  <c r="B24" i="15"/>
  <c r="B22" i="15"/>
  <c r="C22" i="15"/>
  <c r="D22" i="15"/>
  <c r="E22" i="15"/>
  <c r="F22" i="15"/>
  <c r="G22" i="15"/>
  <c r="H22" i="15"/>
  <c r="I22" i="15"/>
  <c r="J22" i="15"/>
  <c r="K22" i="15"/>
  <c r="L22" i="15"/>
  <c r="M22" i="15"/>
  <c r="N22" i="15"/>
  <c r="O22" i="15"/>
  <c r="P22" i="15"/>
  <c r="Q22" i="15"/>
  <c r="R22" i="15"/>
  <c r="S22" i="15"/>
  <c r="S7" i="15" s="1"/>
  <c r="B8" i="15"/>
  <c r="C8" i="15"/>
  <c r="D8" i="15"/>
  <c r="E8" i="15"/>
  <c r="F8" i="15"/>
  <c r="G8" i="15"/>
  <c r="H8" i="15"/>
  <c r="I8" i="15"/>
  <c r="J8" i="15"/>
  <c r="K8" i="15"/>
  <c r="L8" i="15"/>
  <c r="M8" i="15"/>
  <c r="N8" i="15"/>
  <c r="O8" i="15"/>
  <c r="P8" i="15"/>
  <c r="Q8" i="15"/>
  <c r="R8" i="15"/>
  <c r="B12" i="15"/>
  <c r="C12" i="15"/>
  <c r="D12" i="15"/>
  <c r="E12" i="15"/>
  <c r="F12" i="15"/>
  <c r="G12" i="15"/>
  <c r="H12" i="15"/>
  <c r="I12" i="15"/>
  <c r="J12" i="15"/>
  <c r="K12" i="15"/>
  <c r="L12" i="15"/>
  <c r="M12" i="15"/>
  <c r="N12" i="15"/>
  <c r="O12" i="15"/>
  <c r="P12" i="15"/>
  <c r="Q12" i="15"/>
  <c r="R12" i="15"/>
  <c r="S12" i="15"/>
  <c r="B13" i="15"/>
  <c r="C13" i="15"/>
  <c r="D13" i="15"/>
  <c r="E13" i="15"/>
  <c r="F13" i="15"/>
  <c r="G13" i="15"/>
  <c r="H13" i="15"/>
  <c r="I13" i="15"/>
  <c r="J13" i="15"/>
  <c r="K13" i="15"/>
  <c r="L13" i="15"/>
  <c r="M13" i="15"/>
  <c r="N13" i="15"/>
  <c r="O13" i="15"/>
  <c r="P13" i="15"/>
  <c r="Q13" i="15"/>
  <c r="R13" i="15"/>
  <c r="S13" i="15"/>
  <c r="B14" i="15"/>
  <c r="C14" i="15"/>
  <c r="D14" i="15"/>
  <c r="E14" i="15"/>
  <c r="F14" i="15"/>
  <c r="G14" i="15"/>
  <c r="H14" i="15"/>
  <c r="I14" i="15"/>
  <c r="J14" i="15"/>
  <c r="K14" i="15"/>
  <c r="L14" i="15"/>
  <c r="M14" i="15"/>
  <c r="N14" i="15"/>
  <c r="O14" i="15"/>
  <c r="P14" i="15"/>
  <c r="Q14" i="15"/>
  <c r="R14" i="15"/>
  <c r="S14" i="15"/>
  <c r="B16" i="15"/>
  <c r="C16" i="15"/>
  <c r="D16" i="15"/>
  <c r="E16" i="15"/>
  <c r="F16" i="15"/>
  <c r="G16" i="15"/>
  <c r="H16" i="15"/>
  <c r="I16" i="15"/>
  <c r="J16" i="15"/>
  <c r="K16" i="15"/>
  <c r="L16" i="15"/>
  <c r="M16" i="15"/>
  <c r="N16" i="15"/>
  <c r="O16" i="15"/>
  <c r="P16" i="15"/>
  <c r="Q16" i="15"/>
  <c r="R16" i="15"/>
  <c r="S16" i="15"/>
  <c r="B17" i="15"/>
  <c r="C17" i="15"/>
  <c r="D17" i="15"/>
  <c r="E17" i="15"/>
  <c r="F17" i="15"/>
  <c r="G17" i="15"/>
  <c r="H17" i="15"/>
  <c r="I17" i="15"/>
  <c r="J17" i="15"/>
  <c r="K17" i="15"/>
  <c r="L17" i="15"/>
  <c r="M17" i="15"/>
  <c r="N17" i="15"/>
  <c r="O17" i="15"/>
  <c r="P17" i="15"/>
  <c r="Q17" i="15"/>
  <c r="R17" i="15"/>
  <c r="S17" i="15"/>
  <c r="B19" i="15"/>
  <c r="C19" i="15"/>
  <c r="D19" i="15"/>
  <c r="E19" i="15"/>
  <c r="F19" i="15"/>
  <c r="G19" i="15"/>
  <c r="H19" i="15"/>
  <c r="I19" i="15"/>
  <c r="J19" i="15"/>
  <c r="K19" i="15"/>
  <c r="L19" i="15"/>
  <c r="M19" i="15"/>
  <c r="N19" i="15"/>
  <c r="O19" i="15"/>
  <c r="P19" i="15"/>
  <c r="Q19" i="15"/>
  <c r="R19" i="15"/>
  <c r="S19" i="15"/>
  <c r="C6" i="15"/>
  <c r="D6" i="15"/>
  <c r="E6" i="15"/>
  <c r="F6" i="15"/>
  <c r="G6" i="15"/>
  <c r="H6" i="15"/>
  <c r="H7" i="15" s="1"/>
  <c r="I6" i="15"/>
  <c r="J6" i="15"/>
  <c r="K6" i="15"/>
  <c r="L6" i="15"/>
  <c r="M6" i="15"/>
  <c r="N6" i="15"/>
  <c r="O6" i="15"/>
  <c r="P6" i="15"/>
  <c r="Q6" i="15"/>
  <c r="R6" i="15"/>
  <c r="B6" i="15"/>
  <c r="P7" i="15" l="1"/>
  <c r="L7" i="15"/>
  <c r="D7" i="15"/>
  <c r="G20" i="15"/>
  <c r="P20" i="15"/>
  <c r="P21" i="15" s="1"/>
  <c r="H20" i="15"/>
  <c r="H21" i="15" s="1"/>
  <c r="S20" i="15"/>
  <c r="S21" i="15" s="1"/>
  <c r="O20" i="15"/>
  <c r="O21" i="15" s="1"/>
  <c r="K20" i="15"/>
  <c r="K21" i="15" s="1"/>
  <c r="C20" i="15"/>
  <c r="C21" i="15" s="1"/>
  <c r="P9" i="15"/>
  <c r="L9" i="15"/>
  <c r="H9" i="15"/>
  <c r="D9" i="15"/>
  <c r="L20" i="15"/>
  <c r="L21" i="15" s="1"/>
  <c r="D20" i="15"/>
  <c r="D21" i="15" s="1"/>
  <c r="R20" i="15"/>
  <c r="R21" i="15" s="1"/>
  <c r="N20" i="15"/>
  <c r="N21" i="15" s="1"/>
  <c r="J20" i="15"/>
  <c r="J21" i="15" s="1"/>
  <c r="F20" i="15"/>
  <c r="F21" i="15" s="1"/>
  <c r="B20" i="15"/>
  <c r="B21" i="15" s="1"/>
  <c r="Q20" i="15"/>
  <c r="Q21" i="15" s="1"/>
  <c r="M20" i="15"/>
  <c r="M21" i="15" s="1"/>
  <c r="I20" i="15"/>
  <c r="I21" i="15" s="1"/>
  <c r="E20" i="15"/>
  <c r="E21" i="15" s="1"/>
  <c r="S18" i="15"/>
  <c r="O18" i="15"/>
  <c r="K18" i="15"/>
  <c r="G18" i="15"/>
  <c r="C18" i="15"/>
  <c r="S15" i="15"/>
  <c r="O15" i="15"/>
  <c r="K15" i="15"/>
  <c r="G15" i="15"/>
  <c r="C15" i="15"/>
  <c r="K7" i="15"/>
  <c r="G7" i="15"/>
  <c r="O9" i="15"/>
  <c r="K9" i="15"/>
  <c r="G9" i="15"/>
  <c r="C9" i="15"/>
  <c r="O7" i="15"/>
  <c r="C7" i="15"/>
  <c r="S9" i="15"/>
  <c r="B7" i="15"/>
  <c r="R18" i="15"/>
  <c r="N18" i="15"/>
  <c r="J18" i="15"/>
  <c r="F18" i="15"/>
  <c r="B18" i="15"/>
  <c r="R15" i="15"/>
  <c r="N15" i="15"/>
  <c r="J15" i="15"/>
  <c r="F15" i="15"/>
  <c r="B15" i="15"/>
  <c r="R7" i="15"/>
  <c r="N7" i="15"/>
  <c r="J7" i="15"/>
  <c r="F7" i="15"/>
  <c r="Q18" i="15"/>
  <c r="M18" i="15"/>
  <c r="I18" i="15"/>
  <c r="E18" i="15"/>
  <c r="Q15" i="15"/>
  <c r="M15" i="15"/>
  <c r="I15" i="15"/>
  <c r="E15" i="15"/>
  <c r="R9" i="15"/>
  <c r="N9" i="15"/>
  <c r="J9" i="15"/>
  <c r="F9" i="15"/>
  <c r="B9" i="15"/>
  <c r="Q7" i="15"/>
  <c r="M7" i="15"/>
  <c r="I7" i="15"/>
  <c r="E7" i="15"/>
  <c r="P18" i="15"/>
  <c r="L18" i="15"/>
  <c r="H18" i="15"/>
  <c r="D18" i="15"/>
  <c r="P15" i="15"/>
  <c r="L15" i="15"/>
  <c r="H15" i="15"/>
  <c r="D15" i="15"/>
  <c r="Q9" i="15"/>
  <c r="M9" i="15"/>
  <c r="I9" i="15"/>
  <c r="E9" i="15"/>
  <c r="G21" i="15"/>
  <c r="A12" i="9" l="1"/>
  <c r="A20" i="9"/>
  <c r="A14" i="10"/>
  <c r="A15" i="10"/>
  <c r="A9" i="9"/>
  <c r="B6" i="3"/>
  <c r="A11" i="9"/>
  <c r="A21" i="9"/>
  <c r="B5" i="3"/>
  <c r="A4" i="10"/>
  <c r="A2" i="10"/>
  <c r="A10" i="9"/>
  <c r="A5" i="9"/>
  <c r="A2" i="9"/>
  <c r="A1" i="9"/>
  <c r="A2" i="2"/>
  <c r="A2" i="15" s="1"/>
  <c r="A4" i="2"/>
  <c r="A4" i="15" s="1"/>
  <c r="A10" i="12"/>
  <c r="A9" i="12"/>
  <c r="A8" i="12"/>
  <c r="A7" i="12"/>
  <c r="A6" i="12"/>
  <c r="A5" i="12"/>
  <c r="A4" i="12"/>
  <c r="A2" i="12"/>
  <c r="A11" i="11"/>
  <c r="A10" i="11"/>
  <c r="A9" i="11"/>
  <c r="A8" i="11"/>
  <c r="A7" i="11"/>
  <c r="A6" i="11"/>
  <c r="A5" i="11"/>
  <c r="A4" i="11"/>
  <c r="A2" i="11"/>
  <c r="A1" i="11"/>
  <c r="A12" i="10"/>
  <c r="A11" i="10"/>
  <c r="A10" i="10"/>
  <c r="A9" i="10"/>
  <c r="A8" i="10"/>
  <c r="A6" i="10"/>
  <c r="A7" i="10"/>
  <c r="A5" i="10"/>
  <c r="A1" i="10"/>
  <c r="B4" i="3"/>
  <c r="B3" i="3"/>
  <c r="A19" i="9"/>
  <c r="A6" i="9"/>
  <c r="A7" i="9"/>
  <c r="A8" i="9"/>
  <c r="A13" i="9"/>
  <c r="A14" i="9"/>
  <c r="A15" i="9"/>
  <c r="A16" i="9"/>
  <c r="A17" i="9"/>
  <c r="A20" i="2"/>
  <c r="A27" i="15" s="1"/>
  <c r="A21" i="2"/>
  <c r="A28" i="15" s="1"/>
  <c r="A22" i="2"/>
  <c r="A23" i="2"/>
  <c r="A30" i="15" s="1"/>
  <c r="A24" i="2"/>
  <c r="A31" i="15" s="1"/>
  <c r="A25" i="2"/>
  <c r="A32" i="15" s="1"/>
  <c r="A26" i="2"/>
  <c r="A33" i="15" s="1"/>
  <c r="A15" i="2"/>
  <c r="A22" i="15" s="1"/>
  <c r="A16" i="2"/>
  <c r="A23" i="15" s="1"/>
  <c r="A17" i="2"/>
  <c r="A24" i="15" s="1"/>
  <c r="A18" i="2"/>
  <c r="A25" i="15" s="1"/>
  <c r="A19" i="2"/>
  <c r="A26" i="15" s="1"/>
  <c r="A6" i="2"/>
  <c r="A6" i="15" s="1"/>
  <c r="A8" i="15"/>
  <c r="A9" i="2"/>
  <c r="A12" i="15" s="1"/>
  <c r="A10" i="2"/>
  <c r="A13" i="15" s="1"/>
  <c r="A11" i="2"/>
  <c r="A14" i="15" s="1"/>
  <c r="A12" i="2"/>
  <c r="A16" i="15" s="1"/>
  <c r="A13" i="2"/>
  <c r="A17" i="15" s="1"/>
  <c r="A14" i="2"/>
  <c r="A5" i="2"/>
  <c r="A5" i="15" s="1"/>
  <c r="A1" i="2"/>
  <c r="A1" i="15" s="1"/>
  <c r="D20" i="1"/>
  <c r="D19" i="1"/>
  <c r="D18" i="1"/>
  <c r="B12" i="1"/>
  <c r="C17" i="1"/>
  <c r="D16" i="1"/>
  <c r="D15" i="1"/>
  <c r="C14" i="1"/>
  <c r="A20" i="15" l="1"/>
  <c r="A19" i="15"/>
</calcChain>
</file>

<file path=xl/sharedStrings.xml><?xml version="1.0" encoding="utf-8"?>
<sst xmlns="http://schemas.openxmlformats.org/spreadsheetml/2006/main" count="517" uniqueCount="370">
  <si>
    <t>Total</t>
  </si>
  <si>
    <t>Autres</t>
  </si>
  <si>
    <t>Notes:</t>
  </si>
  <si>
    <t>Language</t>
  </si>
  <si>
    <t>Deutsch</t>
  </si>
  <si>
    <t>Français</t>
  </si>
  <si>
    <t>Italiano</t>
  </si>
  <si>
    <t>English</t>
  </si>
  <si>
    <t>D</t>
  </si>
  <si>
    <t>F</t>
  </si>
  <si>
    <t>I</t>
  </si>
  <si>
    <t>E</t>
  </si>
  <si>
    <t>Andere</t>
  </si>
  <si>
    <t>Others</t>
  </si>
  <si>
    <t>Wählen Sie bitte Ihre Sprache</t>
  </si>
  <si>
    <t>Choisissez votre langue s.v.p.</t>
  </si>
  <si>
    <t>Selezionare la vostra lingua p.f.</t>
  </si>
  <si>
    <t>Please choose your language</t>
  </si>
  <si>
    <t>Totale</t>
  </si>
  <si>
    <t>Osservazioni:</t>
  </si>
  <si>
    <t>Altri</t>
  </si>
  <si>
    <t>Les résultats financiers et les effectifs du personnel</t>
  </si>
  <si>
    <t>2.3 Nombre de personnes affectées aux télécommunications (P3)</t>
  </si>
  <si>
    <t>1.1 Revenus (F1)</t>
  </si>
  <si>
    <t>1.2 Investissements (F2)</t>
  </si>
  <si>
    <t>2.1 Nombre de postes occupés en équivalent plein-temps (P1)</t>
  </si>
  <si>
    <t>2.2 Nombre de postes en équivalent plein-temps occupés par des apprentis (P2)</t>
  </si>
  <si>
    <t>Compte de résultats des fournisseurs de services de télécommunication pour l'année comptable</t>
  </si>
  <si>
    <t>Produits opérationnels</t>
  </si>
  <si>
    <t>Services satellites</t>
  </si>
  <si>
    <t>Services de capacités de transmission</t>
  </si>
  <si>
    <t>Services additionnels </t>
  </si>
  <si>
    <t>Produit de l’interconnexion</t>
  </si>
  <si>
    <t>Total des produits opérationnels</t>
  </si>
  <si>
    <t>Charges opérationnelles</t>
  </si>
  <si>
    <t>Achats de biens</t>
  </si>
  <si>
    <t>Personnel</t>
  </si>
  <si>
    <t>Amortissement</t>
  </si>
  <si>
    <t>Total des charges opérationnelles</t>
  </si>
  <si>
    <t>Résultats</t>
  </si>
  <si>
    <t>Résultat d'exploitation</t>
  </si>
  <si>
    <t>Résultat hors exploitation imputable aux télécommunications</t>
  </si>
  <si>
    <t>Résultat avant impôts</t>
  </si>
  <si>
    <t>Dans les installations d'exploitation nécessaires aux télécommunications</t>
  </si>
  <si>
    <t>dont UMTS</t>
  </si>
  <si>
    <t xml:space="preserve">Autres </t>
  </si>
  <si>
    <t>Les effectifs du personnel au 31.12.</t>
  </si>
  <si>
    <t>Postes directement imputables aux télécoms</t>
  </si>
  <si>
    <t>Part imputable aux télécommunications</t>
  </si>
  <si>
    <t>Nombre total de postes imputables aux télécoms</t>
  </si>
  <si>
    <t>Tableau P3: Les effectifs du personnel</t>
  </si>
  <si>
    <t>25’177</t>
  </si>
  <si>
    <t>1’400</t>
  </si>
  <si>
    <t>2’163</t>
  </si>
  <si>
    <t>Achats de services (inclus, les charges d’interconnexion)</t>
  </si>
  <si>
    <t>Tableau F2 : Les résultats financiers</t>
  </si>
  <si>
    <t>Finanzdaten und Personalbestand</t>
  </si>
  <si>
    <t>Risultati finanziari e effettivi del personale</t>
  </si>
  <si>
    <t>Financial results and personnel numbers</t>
  </si>
  <si>
    <t>1. Risultati finanziari al 31.12</t>
  </si>
  <si>
    <t>2. Financial results on 31.12</t>
  </si>
  <si>
    <t>1.1 Revenues (F1)</t>
  </si>
  <si>
    <t>1.2 Investments (F2)</t>
  </si>
  <si>
    <t>1.1 Erträge (F1)</t>
  </si>
  <si>
    <t>1.2 Investitionen (F2)</t>
  </si>
  <si>
    <t>1.1 Ricavi (F1)</t>
  </si>
  <si>
    <t>1.2 Investimenti (F2)</t>
  </si>
  <si>
    <t>2. Effettivi del personale al 31.12</t>
  </si>
  <si>
    <t>2. Personnel numbers as of 31.12</t>
  </si>
  <si>
    <t>2.1 Number of occupied full-time equivalent posts (P1)</t>
  </si>
  <si>
    <t>2.2 Number of posts occupied by apprentices in full-time equivalents (P2)</t>
  </si>
  <si>
    <t>2.3 Number of persons assigned to telecommunications (P3)</t>
  </si>
  <si>
    <t>2.1 Anzahl Stellen / Vollzeitäquivalente (P1)</t>
  </si>
  <si>
    <t>2.2 Anzahl Lehrstellen (Vollzeitäquivalente) (P2)</t>
  </si>
  <si>
    <t>2.1 Numero di posti di lavoro occupati a tempo pieno (P1)</t>
  </si>
  <si>
    <t>2.2 Numero di posti a tempo pieno occupati da apprendisti (P2)</t>
  </si>
  <si>
    <t>Tabelle F1: Finanzdaten</t>
  </si>
  <si>
    <t>Tabella F1: Risultati finanziari</t>
  </si>
  <si>
    <t>Table F1: Financial results</t>
  </si>
  <si>
    <t>Erfolgsrechnung der Fernmeldedienstanbieterinnen für das Rechnungsjahr</t>
  </si>
  <si>
    <t>Conto economico dei fornitori di servizi di telecomunicazione per l'anno contabile</t>
  </si>
  <si>
    <t>Results of telecommunications service providers for the accounting year</t>
  </si>
  <si>
    <t>Operating revenue (excluding VAT), operating expenses and result (in thousands of Swiss francs)</t>
  </si>
  <si>
    <t xml:space="preserve">Ricavi d'esercizio (IVA esclusa), costi d'esercizio e risultati (in migliaia di franchi svizzeri) </t>
  </si>
  <si>
    <t>Nettoumsatz (ohne MwSt), Betriebsaufwand und Ergebnis (in 1'000 Schweizer Franken)</t>
  </si>
  <si>
    <t>Nettoumsatz</t>
  </si>
  <si>
    <t>Festnetzdienste</t>
  </si>
  <si>
    <t>Satellitendienste</t>
  </si>
  <si>
    <t>Übertragungskapazitäten</t>
  </si>
  <si>
    <t>Zusatzdienste</t>
  </si>
  <si>
    <t>Interkonnektionsertrag</t>
  </si>
  <si>
    <t>Betriebsaufwand</t>
  </si>
  <si>
    <t>Einkauf von Produkten</t>
  </si>
  <si>
    <t>Einkauf von Dienstleistungen (inkl. Interkonnektionsaufwand)</t>
  </si>
  <si>
    <t>Personalaufwand</t>
  </si>
  <si>
    <t>Abschreibungen</t>
  </si>
  <si>
    <t>Ergebnis</t>
  </si>
  <si>
    <t>Betriebsergebnis</t>
  </si>
  <si>
    <t>Dem Fernmeldebereich zurechenbares betriebsfremdes Ergebnis</t>
  </si>
  <si>
    <t xml:space="preserve">Ergebnis vor Steuern </t>
  </si>
  <si>
    <t>Bemerkungen:</t>
  </si>
  <si>
    <t>- Aufgrund von Rundungsdifferenzen können die Summen in dieser Tabelle geringfügig vom wirklichen Wert abweichen.</t>
  </si>
  <si>
    <t>Ricavi d'esercizio</t>
  </si>
  <si>
    <t>Servizi su rete fissa</t>
  </si>
  <si>
    <t>Servizi su reti mobili</t>
  </si>
  <si>
    <t>Servizi satellitari</t>
  </si>
  <si>
    <t>Servizi di capacità trasmissiva</t>
  </si>
  <si>
    <t>Servizi complementari</t>
  </si>
  <si>
    <t>Ricavi per l'interconnessione</t>
  </si>
  <si>
    <t>Totale dei ricavi d'esercizio</t>
  </si>
  <si>
    <t>Costi d'esercizio</t>
  </si>
  <si>
    <t>Acquisti di beni</t>
  </si>
  <si>
    <t>Acquisti di servizi (costi d'interconnessione inclusi)</t>
  </si>
  <si>
    <t>Personale</t>
  </si>
  <si>
    <t>Ammortamenti</t>
  </si>
  <si>
    <t xml:space="preserve">Totale dei costi d'esercizio </t>
  </si>
  <si>
    <t>Risultati</t>
  </si>
  <si>
    <t>Risultati d'esercizio</t>
  </si>
  <si>
    <t>Risultati che non derivano dall'esercizio relativo alle telecomunicazioni</t>
  </si>
  <si>
    <t>Risultati al lordo delle imposte</t>
  </si>
  <si>
    <t>- Dal 2009, 273 fornitori che trasmettono unicamente programmi radiotelevisivi non devono più partecipare alla statistica. Nel 2008 avevano registrato dei ricavi d'esercizio (IVA esclusa) di 78,3 milioni di franchi svizzeri.</t>
  </si>
  <si>
    <t>Operating revenue</t>
  </si>
  <si>
    <t>Services on fixed networks</t>
  </si>
  <si>
    <t>Services on mobile networks</t>
  </si>
  <si>
    <t>Satellite services</t>
  </si>
  <si>
    <t>Transmission capacity services</t>
  </si>
  <si>
    <t>Additional services</t>
  </si>
  <si>
    <t>Interconnection revenue</t>
  </si>
  <si>
    <t>Total operating revenue</t>
  </si>
  <si>
    <t>Operating expenses</t>
  </si>
  <si>
    <t>Purchase of goods</t>
  </si>
  <si>
    <t>Purchase of services (incl. interconnection charges)</t>
  </si>
  <si>
    <t>Depreciation</t>
  </si>
  <si>
    <t>Total operating expenses</t>
  </si>
  <si>
    <t>Results</t>
  </si>
  <si>
    <t>Operating result</t>
  </si>
  <si>
    <t>Result of operation attributable to telecommunications</t>
  </si>
  <si>
    <t>Result before taxes</t>
  </si>
  <si>
    <t>Tabelle F2: Finanzdaten</t>
  </si>
  <si>
    <t>Tabella F2 : Risultati finanziari</t>
  </si>
  <si>
    <t>Table F2 : Financial results</t>
  </si>
  <si>
    <t>Investimenti totali relativi al settore delle telecomunicazioni per categoria al 31.12 (in migliaia di franchi svizzeri)</t>
  </si>
  <si>
    <t>Total investments attributable to the telecommunication sector by category as of 31.12 (in thousands of Swiss francs)</t>
  </si>
  <si>
    <t>In betriebliche Einrichtungen für Fernmeldedienste</t>
  </si>
  <si>
    <t>Immaterielle Anlagen (Lizenze, Patente, Goodwill)</t>
  </si>
  <si>
    <t>Della rete fissa</t>
  </si>
  <si>
    <t>Della rete mobile</t>
  </si>
  <si>
    <t>In operating equipment necessary for telecommunications</t>
  </si>
  <si>
    <t>Fixed network</t>
  </si>
  <si>
    <t>Mobile networks</t>
  </si>
  <si>
    <t>Effettivi del personale al 31.12</t>
  </si>
  <si>
    <t>Personnel numbers as of 31.12</t>
  </si>
  <si>
    <t>Two units of measurement are commonly used to quantify personnel numbers: the number of persons employed and the number of full-time equivalent posts. Tables P1 and P2 show the results in terms of full-time equivalents. Table P3 shows the number of persons employed in companies providing telecommunication services in Switzerland.</t>
  </si>
  <si>
    <t>Tables P1 and P2 show the results as the number of full-time equivalent posts and answer the question "How many full-time equivalent employment posts exist in companies providing telecommunications services in Switzerland as of 31.12?". The number of full-time equivalent posts is the sum of the occupancy rates expressed in posts of all persons active in companies providing telecommunications services.</t>
  </si>
  <si>
    <t>Table P3 shows the number of people working in companies providing telecommunication services in Switzerland. The number of people is the sum of the persons working in companies providing telecommunication services, whatever their occupancy rate.</t>
  </si>
  <si>
    <t>Per verificare gli effettivi del personale si ricorre generalmente a due unità di misura: il numero di persone impiegate e l'equivalente numero di posti a tempo pieno, come illustrato nelle tabelle P1 e P2. La tabella P3 presenta il numero di persone che lavorano nelle imprese che forniscono servizi di telecomunicazione in Svizzera.</t>
  </si>
  <si>
    <t>Le tabelle P1 e P2 illustrano i risultati in base al numero di posti a tempo pieno e rispondono alla domanda "Quanti sono i posti di lavoro a tempo pieno nelle imprese che forniscono servizi di telecomunicazione in Svizzera al 31.12?". Il numero di posti a tempo pieno corrisponde alla somma delle percentuali d'occupazione di tutte le persone attive nell'impresa che fornisce i servizi di telecomunicazione.</t>
  </si>
  <si>
    <t>La tabella P3 presenta il numero di persone impiegate nelle imprese che forniscono servizi di telecomunicazione in Svizzera. Il numero delle persone è dato dalla somma delle persone attive nella fornitura dei servizi di telecomunicazione, a prescindere dalla loro percentuale d'occupazione.</t>
  </si>
  <si>
    <t>Zur Erfassung der Beschäftigtenzahl eines Unternehmens werden in der Regel folgende zwei Masseinheiten angewandt: die Anzahl der Beschäftigten und die Anzahl der Stellen (ausgedrückt in Vollzeitäquivalenten). In den Tabellen P1 und P2 ist die Zahl der Vollzeitstellen aufgeführt. Tabelle P3 gibt an, wie viele Personen von den im Fernmeldesektor tätigen Unternehmen in der Schweiz beschäftigt wurden.</t>
  </si>
  <si>
    <t>In den Tabellen P1 und P2 sind die Anzahl Vollzeitstellen ersichtlich, die es jeweils am 31.12. in den im Fernmeldesektor tätigen Unternehmen in der Schweiz gab. Die Anzahl Vollzeitstellen entspricht der Summe der Stellenprozente aller Angestellten von im Fernmeldesektor tätigen Unternehmen, geteilt durch 100.</t>
  </si>
  <si>
    <t>Die Tabelle P3 zeigt, wie viele Personen von den im Fernmeldesektor tätigen Unternehmen in der Schweiz beschäftigt wurden. Die Anzahl Personen ergibt sich aus der Addition der im Bereich der Bereitstellung von Fernmeldediensten tätigen Personen, unabhängig von ihrem Beschäftigungsgrad.</t>
  </si>
  <si>
    <t>Tabelle P1: Personalbestand</t>
  </si>
  <si>
    <t>davon direkt dem Fernmeldebereich zurechenbar</t>
  </si>
  <si>
    <t>dem Fernmeldebereich zurechenbar</t>
  </si>
  <si>
    <t>Gesamtzahl Stellen</t>
  </si>
  <si>
    <t>Tabelle P2: Personalbestand</t>
  </si>
  <si>
    <t>Tabelle P3: Personalbestand</t>
  </si>
  <si>
    <t>davon vollständig dem Fernmeldebereich zurechenbar</t>
  </si>
  <si>
    <t>Tabella P3: Effettivi del personale</t>
  </si>
  <si>
    <t>Tabella P1: Effettivi del personale</t>
  </si>
  <si>
    <t>Tabella P2: Effettivi del personale</t>
  </si>
  <si>
    <t>Posti appartenenti alle telecomunicazioni</t>
  </si>
  <si>
    <t>Quota attribuita alle telecomunicazioni</t>
  </si>
  <si>
    <t>Numero totale di posti</t>
  </si>
  <si>
    <t>Numero di posti a tempo pieno occupati da apprendisti nelle imprese che forniscono servizi di telecomunicazione in Svizzera al 31.12</t>
  </si>
  <si>
    <t>Numero totale dei posti attribuiti alle telecomunicazioni</t>
  </si>
  <si>
    <t>di cui attribuite totalmente al settore delle telecomunicazioni</t>
  </si>
  <si>
    <t>Table 1: Personnel numbers</t>
  </si>
  <si>
    <t>Table 2: Personnel numbers</t>
  </si>
  <si>
    <t>Posts directly attributable to telecoms</t>
  </si>
  <si>
    <t>Proportion attributable to telecoms</t>
  </si>
  <si>
    <t>Total number of posts</t>
  </si>
  <si>
    <t>Table 3: Personnel numbers</t>
  </si>
  <si>
    <t>Number of posts occupied by apprentices in full-time equivalents in companies providing telecommunication services in Switzerland on 31.12</t>
  </si>
  <si>
    <t>Total number of posts attributable to telecoms</t>
  </si>
  <si>
    <t>2.3 Numero di persone ripartite nel settore delle telecomunicazioni (P3)</t>
  </si>
  <si>
    <t>Tangible capital assets (investments in the operating equipment necessary for telecommunications (on fixed and mobile networks))</t>
  </si>
  <si>
    <t>Immobilizzazioni immateriali (licenze, brevetti, goodwill)</t>
  </si>
  <si>
    <t>Immobilizzazioni finanziarie (partecipazioni, ecc.)</t>
  </si>
  <si>
    <t>2.3 Anzahl Personen, die in der Telekommunikation tätig sind (P3)</t>
  </si>
  <si>
    <t>-</t>
  </si>
  <si>
    <t>of which attributable entirely to the telecommunications sector</t>
  </si>
  <si>
    <t>- In this table the sums do not always correspond exactly to the constituent elements. These slight differences are due to rounding up or down.</t>
  </si>
  <si>
    <t>- Since 2009, 273 providers who transmit only radio and television programme services no longer have to participate in the statistics. In 2008, they had operational revenue (excl. VAT) of CHF 78.3 million.</t>
  </si>
  <si>
    <t>- Since 1 April 2007, broadcasting of programme services has been considered as a telecommunication service, in the same way as telephony or the internet, for example. Thus more than 400 companies which offer this type of service became telecommunications service providers in 2007.</t>
  </si>
  <si>
    <t>davon UMTS</t>
  </si>
  <si>
    <t>di cui UMTS</t>
  </si>
  <si>
    <t>of which UMTS</t>
  </si>
  <si>
    <t>- Seit 2009 werden 273 Anbieter, die nur Radio- und Fernsehprogramme anbieten, nicht mehr in die Statistik aufgenommen. 2008 erzielten diese ein Betriebsergebnis (ohne MwSt.) von 78,3 Millionen Schweizer Franken.</t>
  </si>
  <si>
    <t>- Seit dem 1. April 2007 wird die Verbreitung von Programmen als Fernmeldedienst wie beispielsweise die Telefonie oder das Internet angesehen. So werden 400 Unternehmen, die diese Art von Dienst anbieten, 2007 zu FDA.</t>
  </si>
  <si>
    <t>- In questa tabella, a causa di arrotondamenti, le somme non corrispondono sempre esattamente alla somma degli elementi che la compongono.</t>
  </si>
  <si>
    <t>- Dal 1o aprile 2007, la diffusione di programmi è considerata un servizio di telecomunicazione e parificata così alla telefonia o al servizio Internet. Di conseguenza nel 2007 sono qualificate fornitori di servizi di telecomunicazione più di 400 imprese.</t>
  </si>
  <si>
    <t>Intangible assets (licences, patents, goodwill)</t>
  </si>
  <si>
    <t>Financial assets (holdings, etc.)</t>
  </si>
  <si>
    <t>Investimenti negli impianti d'esercizio necessari alle telecomunicazioni</t>
  </si>
  <si>
    <t>- Seit 2009 müssen 273 Anbieterinnen, die nur Radio- und Fernsehprogramme verbreiten, nicht mehr an der Statistik teilnehmen. 2008 machten sie 70.6 Stellen aus.</t>
  </si>
  <si>
    <t>- Since 2009, 273 providers which transmit only radio and television programme services have no longer had to participate in the statistics. In 2008, they accounted for 70.6 posts.</t>
  </si>
  <si>
    <t>- Dal 2009, 273 fornitori che trasmettono unicamente programmi radiotelevisivi non devono più partecipare alla statistica. Nel 2008, rappresentavano 70.6 posti.</t>
  </si>
  <si>
    <t xml:space="preserve">Mehrwertdienste </t>
  </si>
  <si>
    <t xml:space="preserve">Services à valeur ajoutée </t>
  </si>
  <si>
    <t xml:space="preserve">Servizi a valore aggiunto </t>
  </si>
  <si>
    <t xml:space="preserve">Added-value services </t>
  </si>
  <si>
    <t>Grafik</t>
  </si>
  <si>
    <t>Répartition des produits opérationnels</t>
  </si>
  <si>
    <t>Total immobilisations corporelles</t>
  </si>
  <si>
    <t>Total Sachanlagen</t>
  </si>
  <si>
    <t>Investissement dans les installations nécessaires aux télécommunications sur réseaux fixe et mobile</t>
  </si>
  <si>
    <t>Investments in the operating equipment necessary for telecommunications on fixed and mobile networks</t>
  </si>
  <si>
    <t>Investimenti per gli impianti d'esercizio necessari ai servizi di telecomunicazione (su rete fissa e mobile)</t>
  </si>
  <si>
    <t>Festnetz</t>
  </si>
  <si>
    <t>Mobilfunknetz</t>
  </si>
  <si>
    <t>Total tangible capital assets</t>
  </si>
  <si>
    <t>Numero di posti di lavoro occupati a tempo pieno attribuiti alle telecomunicazioni</t>
  </si>
  <si>
    <t>Number of occupied full-time equivalent posts attributable to telecoms</t>
  </si>
  <si>
    <t>en millions de CHF</t>
  </si>
  <si>
    <t>in Milionen CHF</t>
  </si>
  <si>
    <t>in milioni di CHF</t>
  </si>
  <si>
    <t>in millions of CHF</t>
  </si>
  <si>
    <t>Mobilfunkdienste</t>
  </si>
  <si>
    <t>Total Betriebsertrag</t>
  </si>
  <si>
    <t>Total Betriebsaufwand</t>
  </si>
  <si>
    <t>Totale immobilizzazioni materiali</t>
  </si>
  <si>
    <t>Immobilizzazioni materiali (quali quelle per gli impianti d'esercizio necessari ai servizi di telecomunicazione (su rete fissa e mobile))</t>
  </si>
  <si>
    <t>Distribuzione dei ricavi d'esercizio</t>
  </si>
  <si>
    <t>Breakdown of operating revenue</t>
  </si>
  <si>
    <t>Verteilung des Betriebsertrages</t>
  </si>
  <si>
    <t xml:space="preserve">Anzahl dem Fernmeldebereich zurechenbare Stellen (Vollzeitäquivalente) </t>
  </si>
  <si>
    <t>Investitionen in betriebliche Einrichtungen für Fernmeldedienste (Fest- oder Mobilfunknetz)</t>
  </si>
  <si>
    <t>Sachanlagen (Investitionen in betriebliche Einrichtungen für Fernmeldedienste (Fest- oder Mobilfunknetz))</t>
  </si>
  <si>
    <t>Hinweis:</t>
  </si>
  <si>
    <t>a) Diese Information wird ab 2018 nicht mehr erfasst.</t>
  </si>
  <si>
    <t>Note:</t>
  </si>
  <si>
    <t>a) Informazione non rileverà pìu da 2018.</t>
  </si>
  <si>
    <t>a) This information will not be collected as from 2018.</t>
  </si>
  <si>
    <t>- Investitionen sind finanzielle Mittel, die zur Errichtung von Anlagevermögen, das zur Wahrung und Verbesserung der Betriebsfähigkeit eines Unternehmens bestimmt ist, aufgewendet werden. Die Investitionen werden in der Regel in die folgenden drei Untergruppen aufgeteilt: Investitionen in Sachanlagen, in immaterielle Anlagen und in Finanzanlagen.</t>
  </si>
  <si>
    <t>- Un investimento è una somma di denaro utilizzata per creare delle immobilizzazioni destinate a mantenere o ad accrescere la capacità operativa di un'impresa. Generalmente gli investimenti si compongono di tre sottocategorie: gli investimenti in immobilizzazioni materiali, immateriali e finanziare.</t>
  </si>
  <si>
    <t>- An investment is a sum of money spent to build up fixed assets intended to maintain or increase the operational capacity of a business. Investments are generally broken down into three sub-categories: investment in tangible, intangible and financial fixed assets.</t>
  </si>
  <si>
    <t xml:space="preserve">- A causa di arrotondamenti, le somme non corrispondono sempre esattamente alla somma degli elementi riportati nella tabella. </t>
  </si>
  <si>
    <t xml:space="preserve">- In this table, the sums do not always correspond exactly with their constituent elements. These small differences are due to rounding up or down. </t>
  </si>
  <si>
    <t>n/a</t>
  </si>
  <si>
    <t>Konvergente Dienstpakete (festes und mobiles Festnetz)</t>
  </si>
  <si>
    <t>Offres groupées convergentes (réseau fixe et mobile)</t>
  </si>
  <si>
    <t>Offerte combinate convergenti (rete fissa e mobile)</t>
  </si>
  <si>
    <t>Convergent grouped offerings (fixed and mobile network)</t>
  </si>
  <si>
    <t>- Nel 2006 gli investimenti sono aumentati di oltre il 200% a seguito di un'operazione unica nella categoria «Immobilizzazioni finanziarie». In effetti, a dicembre 2006 Swisscom Mobile ha riacquistato per 4,25 miliardi di franchi svizzeri la partecipazione del 25% che Vodafone deteneva nel suo capitale azionario. A prescindere da tale aumento eccezionale gli investimenti sarebbero aumentati comunque del 13%.</t>
  </si>
  <si>
    <t>- In 2006 nahmen die Investitionen wegen einer einmaligen Transaktion in der Kategorie «Finanzanlagen» um über 200% zu. Dabei handelt es sich um den Rückkauf des 25%-Anteils von Vodafone am Aktienkapital von Swisscom Mobile für einen Betrag von 4,25 Milliarden Franken durch Swisscom im Dezember 2006. Doch selbst wenn man diesen ausserordentlichen Betrag ausnimmt, stiegen die Investitionen um 13%.</t>
  </si>
  <si>
    <t>- In 2006, investments increased by more than 200% due to a single transaction in the "Financial assets" category. In fact, in December 2006, Swisscom Mobile acquired Vodafone's 25% stake in its share capital for 4.25 billion CHF. Regardless of this exceptional growth, investments would still have increased by 13%.</t>
  </si>
  <si>
    <t>a) Cette information n'est plus collectée depuis 2018.</t>
  </si>
  <si>
    <t>- In this table the sums do not always correspond exactly with their constituent elements. These small differences are due to rounding up or down.</t>
  </si>
  <si>
    <t>Finanzanlagen (Beteiligungen usw.)</t>
  </si>
  <si>
    <t>Utile indicazione:</t>
  </si>
  <si>
    <t>1. Finanzdaten per 31.12.</t>
  </si>
  <si>
    <t>2. Personalbestand am 31.12.</t>
  </si>
  <si>
    <t>Dem Fernmeldesektor zurechenbare Investitionen pro Kategorie am 31.12. (in 1'000 Schweizer Franken)</t>
  </si>
  <si>
    <t>Personalbestand am 31.12.</t>
  </si>
  <si>
    <t>Anzahl Lehrstellen (Vollzeitäquivalente) in den im Fernmeldesektor tätigen Unternehmen in der Schweiz am 31.12.</t>
  </si>
  <si>
    <t>1. Les résultats financiers au 31.12.</t>
  </si>
  <si>
    <t>2. Les effectifs du personnel au 31.12.</t>
  </si>
  <si>
    <t>Tableau F1 : Les résultats financiers</t>
  </si>
  <si>
    <t>Produits opérationnels (hors TVA), charges opérationnelles et résultat (en milliers de francs suisses)</t>
  </si>
  <si>
    <t>Services sur réseau fixe</t>
  </si>
  <si>
    <t>Services sur réseau mobile</t>
  </si>
  <si>
    <t>Remarques :</t>
  </si>
  <si>
    <t>— Depuis le 1er avril 2007, la diffusion de programmes est considérée comme un service de télécommunication au même titre que la téléphonie ou l'internet, par exemple. Ainsi, plus de 400 entreprises qui offrent ce type de service deviennent des fournisseurs de service de télécommunication en 2007.</t>
  </si>
  <si>
    <t>Investissements totaux imputables au secteur des télécommunications par catégorie au 31.12. (en milliers de francs suisses)</t>
  </si>
  <si>
    <t>Immobilisations corporelles (investissements dans les installations d'exploitation nécessaires aux télécommunications (sur réseaux fixe et mobile))</t>
  </si>
  <si>
    <t>Réseau fixe</t>
  </si>
  <si>
    <t>Réseau mobile</t>
  </si>
  <si>
    <t>Immobilisations incorporelles (licences, brevets, goodwill)</t>
  </si>
  <si>
    <t>Immobilisations financières (participations, etc. )</t>
  </si>
  <si>
    <t>Note :</t>
  </si>
  <si>
    <t>— En 2006, les investissements augmentent de plus de 200% du fait d’une opération unique dans la catégorie « Immobilisations financières ». En effet, Swisscom Mobile a racheté, en décembre 2006, pour 4,25 milliards de francs suisses la participation de 25% que Vodafone détenait dans son capital-actions. Sans cette augmentation exceptionnelle, les investissements augmenteraient tout de même de 13%.</t>
  </si>
  <si>
    <t>— Un investissement est une somme d'argent dépensée pour constituer des actifs immobilisés destinés à maintenir ou à accroître la capacité opérationnelle d’une entreprise. Les investissements se décomposent généralement en trois sous-catégories : les investissements en immobilisations corporelles, incorporelles et financières.</t>
  </si>
  <si>
    <t>— Dans ce tableau, les sommes ne correspondent pas toujours exactement aux éléments qui les composent. Ces minimes écarts sont dus aux erreurs d'arrondi.</t>
  </si>
  <si>
    <t>Pour appréhender les effectifs du personnel, deux unités de mesure sont couramment employées : le nombre de personnes occupées et le nombre de postes en équivalent plein-temps. Les tableaux P1 et P2 présentent les résultats en nombre de postes en équivalent plein-temps. Le tableau P3 présente le nombre de personnes travaillant dans les entreprises fournissant des services de télécommunication en Suisse.</t>
  </si>
  <si>
    <t>Les tableaux P1 et P2 présentent les résultats en nombre de postes en équivalent plein-temps et répondent à la question « Combien de postes de travail en équivalent plein-temps existent dans les entreprises fournissant des services de télécommunication en Suisse au 31.12.? » Le nombre de postes en équivalent plein-temps est l'addition des taux d'occupation exprimés en postes de toutes les personnes actives dans les entreprises fournissant des services de télécommunication.</t>
  </si>
  <si>
    <t>Le tableau P3 présente le nombre de personnes travaillant dans les entreprises fournissant des services de télécommunication en Suisse. Le nombre de personnes est l'addition des personnes actives dans la fourniture de services de télécommunication quel que soit leur taux d'occupation.</t>
  </si>
  <si>
    <t>Tableau P1 : Les effectifs du personnel</t>
  </si>
  <si>
    <t>— Depuis le 1er avril 2007, la diffusion de programmes est considérée comme un service de télécommunication au même titre que la téléphonie ou l'internet, par exemple. Ainsi, plus de 400 entreprises qui offrent ce type de service deviennent des fournisseurs de services de télécommunication en 2007.</t>
  </si>
  <si>
    <t>— Depuis 2009, 273 fournisseurs qui ne transmettent que des programmes de radio et de télévision ne sont plus tenus de participer à la statistique. En 2008, ils représentaient 70,6 postes.</t>
  </si>
  <si>
    <t>Tableau P2 : Les effectifs du personnel</t>
  </si>
  <si>
    <t>Nombre de postes en équivalent plein-temps occupés par des apprentis dans les entreprises fournissant des services de télécommunication en Suisse au 31.12.</t>
  </si>
  <si>
    <t xml:space="preserve">— Dans ce tableau, les sommes ne correspondent pas toujours exactement aux éléments qui les composent. Ces minimes écarts sont dus aux erreurs d'arrondi. </t>
  </si>
  <si>
    <t>dont imputables totalement au secteur des télécommunications</t>
  </si>
  <si>
    <t>Nombre de postes en équivalent plein-temps imputables aux télécoms</t>
  </si>
  <si>
    <t>— Depuis 2009, 273 fournisseurs qui ne transmettent que des programmes de radio et de télévision ne sont plus tenus de participer à la statistique. En 2008, ils réalisaient des produits opérationnels (hors TVA) de 78,3 millions de francs suisses.</t>
  </si>
  <si>
    <t>Ver. 22-23</t>
  </si>
  <si>
    <t>Var. 22-23</t>
  </si>
  <si>
    <t>…</t>
  </si>
  <si>
    <t>... Zahl unbekannt (nicht erhoben).</t>
  </si>
  <si>
    <t>... Chiffre inconnu (non relevé).</t>
  </si>
  <si>
    <t>... Dato non noto (non rilevato).</t>
  </si>
  <si>
    <t>... Unknown (not been gathered).</t>
  </si>
  <si>
    <t>Anzahl Stellen / Vollzeitäquivalente in den im Fernmeldesektor tätigen Unternehmen in der Schweiz am 31.12. 1)</t>
  </si>
  <si>
    <t>Nombre de postes occupés en équivalent plein-temps dans les entreprises fournissant des services de télécommunication en Suisse au 31.12. 1)</t>
  </si>
  <si>
    <t>Numero di posti di lavoro occupati a tempo pieno nelle imprese che forniscono servizi di telecomunicazione in Svizzera al 31.12. 1)</t>
  </si>
  <si>
    <t>Number of occupied full-time equivalent posts in companies providing telecommunication services in Switzerland as of 31.12. 1)</t>
  </si>
  <si>
    <t>Anzahl Stellen (Vollzeitäquivalente) am 31.12. 2)</t>
  </si>
  <si>
    <t>Nombre de postes en équivalent plein-temps au 31.12. 2)</t>
  </si>
  <si>
    <t>Numero di posti di lavoro a tempo pieno al 31.12 2)</t>
  </si>
  <si>
    <t>Number of full-time equivalent posts as of 31.12 2)</t>
  </si>
  <si>
    <t>davon gleichzeitig verschiedenen zum Fernmeldebereich gehörenden Sektoren zugerechnet 3)</t>
  </si>
  <si>
    <t>Postes affectés simultanément à plusieurs secteurs 3)</t>
  </si>
  <si>
    <t>Posti appartenenti a più settori 3)</t>
  </si>
  <si>
    <t>Posts allocated simultaneously to several sectors 3)</t>
  </si>
  <si>
    <t>3) Personen, die gleichzeitig in verschiedenen Bereichen tätig waren, sowie Personen, die für von verschiedenen Bereichen genutzte Dienste tätig waren (Direktion, Sprachendienst, Buchhaltung, Logistik usw.).</t>
  </si>
  <si>
    <t>3) Il s'agit des personnes qui travaillent simultanément et directement dans plusieurs secteurs d'activité ainsi que des personnes qui s'occupent des activités communes (direction, services linguistiques, comptabilité, logistique, etc.).</t>
  </si>
  <si>
    <t>3) Si tratta di persone che lavorano contemporaneamente e direttamente in diversi settori di attività come pure di persone che svolgono attività comuni (direzione, servizi linguistici, contabilità, logistica, ecc.).</t>
  </si>
  <si>
    <t>3) These are persons who work simultaneously and directly in several sectors of activity as well as those involved in common activities (management, language services, accounting, logistics, etc.).</t>
  </si>
  <si>
    <t>1) Die Anzahl Stellen (ausgedrückt in Vollzeitäquivalenten) wird berechnet, indem die Anzahl Stellenprozente der Angestellten addiert und anschliessend durch 100 geteilt wird. Wurden einzelne Angestellte nach Anzahl geleisteter Stunden entlöhnt, so wurde die Summe der im Monat Dezember geleisteten Stunden in Anzahl Stellen ausgedrückt.</t>
  </si>
  <si>
    <t>1) Le nombre de postes occupés équivaut à l'addition des différents taux d'occupation des personnes employées, total qui est ensuite divisé par 100. Si certaines personnes sont payées en fonction du nombre d'heures accomplies, il s'agit de prendre le total des heures réalisées en décembre et de les exprimer en postes.</t>
  </si>
  <si>
    <t>1) Il numero di posti occupati equivale alla somma totale dei singoli tassi di occupazione delle persone impiegate, diviso per 100. Se certe persone sono pagate a ore, occorre considerare le ore di lavoro totali effettuate a dicembre e esprimerle in posti di lavoro a tempo pieno.</t>
  </si>
  <si>
    <t>1) The number of occupied posts is equivalent to the sum of the different rates of occupation of the persons employed, a total which is then divided by 100. If some persons are paid according to the number of completed hours, it is a matter of taking the total hours worked in December and expressing them in terms of posts.</t>
  </si>
  <si>
    <t>2) Inkl. Stellen von Heimarbeitenden, Hilfskräften und Auszubildenden.</t>
  </si>
  <si>
    <t>2) Y compris ceux des personnes travaillant à domicile, des auxiliaires et des apprentis.</t>
  </si>
  <si>
    <t>2) Sono incluse anche le persone che lavorano a domicilio, gli ausiliari e gli apprendisti.</t>
  </si>
  <si>
    <t>2) Including those working at home, assistants and apprentices.</t>
  </si>
  <si>
    <t xml:space="preserve">2) Personen, die gleichzeitig in verschiedenen Bereichen tätig waren, sowie Personen, die für von verschiedenen Bereichen genutzte Dienste tätig waren (Direktion, Sprachendienst, Buchhaltung, Logistik usw.).
</t>
  </si>
  <si>
    <t>2) Il s'agit des personnes qui travaillent simultanément et directement dans plusieurs secteurs d'activité ainsi que des personnes qui s'occupent des activités communes (direction, services linguistiques, comptabilité, logistique, etc.).</t>
  </si>
  <si>
    <t xml:space="preserve">2) Si tratta di persone che lavorano contemporaneamente e direttamente in diversi settori di attività come pure di persone che svolgono attività comuni (direzione, servizi linguistici, contabilità, logistica, ecc.).
</t>
  </si>
  <si>
    <t>2) These are persons who work simultaneously and directly in several sectors of activity as well as those involved in common activities (management, language services, accounting, logistics, etc.).</t>
  </si>
  <si>
    <t>davon gleichzeitig verschiedenen zum Fernmeldebereich gehörenden Sektoren zugerechnet 2)</t>
  </si>
  <si>
    <t>Postes affectés simultanément à plusieurs secteurs 2)</t>
  </si>
  <si>
    <t>Posti appartenenti a più settori 2)</t>
  </si>
  <si>
    <t>Posts allocated simultaneously to several sectors 2)</t>
  </si>
  <si>
    <t>Anzahl Lehrstellen (Vollzeitäquivalente) am 31.12. 1)</t>
  </si>
  <si>
    <t>Nombre de postes en équivalent plein-temps au 31.12. 1)</t>
  </si>
  <si>
    <t>Numero di posti di lavoro a tempo pieno 31.12 1)</t>
  </si>
  <si>
    <t>Number of full-time equivalent posts as of  31.12 1)</t>
  </si>
  <si>
    <t>1) Il numero di posti occupati equivale alla somma dei singoli tassi di occupazione delle persone impiegate, diviso per 100. Se certe persone sono pagate a ore, occorre considerare le ore di lavoro totali effettuate a dicembre e esprimerle in posti di lavoro a tempo pieno.</t>
  </si>
  <si>
    <t>Numero di persone occupate in imprese che forniscono servizi di telecomunicazione in Svizzera al 31.12 1)</t>
  </si>
  <si>
    <t>Number of persons employed in companies providing telecommunication services in Switzerland on 31.12. 1)</t>
  </si>
  <si>
    <t>Anzahl Personen, die in der Telekommunikation tätig sind am 31.12. 1)</t>
  </si>
  <si>
    <t>Nombre de personnes affectées aux télécommunications au 31.12. 1)</t>
  </si>
  <si>
    <t>Numero di persone ripartite nel settore delle telecomunicazioni al 31.12. 1)</t>
  </si>
  <si>
    <t>Number of persons assigned to telecommunications as of 31.12 1)</t>
  </si>
  <si>
    <t>1) Einschliesslich Heimarbeitende, Hilfskräfte und Lehrlinge.</t>
  </si>
  <si>
    <t>1) Y compris les personnes travaillant à domicile, les auxiliaires et les apprentis.</t>
  </si>
  <si>
    <t>1) Sono incluse anche le persone che lavorano a domicilio, gli ausiliari e gli apprendisti.</t>
  </si>
  <si>
    <t>1) Including persons working at home, assistants and apprentices.</t>
  </si>
  <si>
    <t>2) Personen, die gleichzeitig in verschiedenen Bereichen tätig waren, sowie Personen, die für von verschiedenen Bereichen genutzte Dienste tätig waren (Direktion, Sprachdienst, Buchhaltung, Logistik usw.).</t>
  </si>
  <si>
    <t>2) Il s'agit des personnes qui travaillent simultanément et directement dans plusieurs secteurs d'activités ainsi que des personnes qui s'occupent des activités communes (direction, services linguistiques, comptabilité, logistique, etc.).</t>
  </si>
  <si>
    <t xml:space="preserve">2) These are persons who work simultaneously and directly in several sectors of activity as well as those involved in common activities (management, language services, accounting, logistics, etc.).
</t>
  </si>
  <si>
    <t>Nombre de personnes occupées dans les entreprises fournissant des services de télécommunication en Suisse au 31.12. 1)</t>
  </si>
  <si>
    <t>Anzahl Beschäftigte in den im Fernmeldesektor tätigen Unternehmen in der Schweiz am 31.12. 1)</t>
  </si>
  <si>
    <t>davon gleichzeitig verschiedenen Bereichen zurechenbar 2)</t>
  </si>
  <si>
    <t>dont imputables simultanément à divers secteurs 2)</t>
  </si>
  <si>
    <t>di cui attribuite contemporaneamente a diversi settori 2)</t>
  </si>
  <si>
    <t>of which simultaneously attributable to different sectors 2)</t>
  </si>
  <si>
    <t>Quelle: BAKOM - Fernmeldestatistik</t>
  </si>
  <si>
    <t>Source: OFCOM - Statistique sur les télécommunications</t>
  </si>
  <si>
    <t>Fonte: UFCOM - Statistica sulle telecomunicazioni</t>
  </si>
  <si>
    <t>Source: OFCOM - Telecommunications statistics</t>
  </si>
  <si>
    <t>© BAKOM 2024</t>
  </si>
  <si>
    <t>© OFCOM 2024</t>
  </si>
  <si>
    <t>© UFCOM 2024</t>
  </si>
  <si>
    <t>Auskünfte: Bundesamt für Kommunikation, Sektion Ökonomie und Statistik, Telecomstatistics@bakom.admin.ch, 058 460 55 88</t>
  </si>
  <si>
    <t>Renseignements: Office fédéral de la communication, Section Économie et statistiques, Telecomstatistics@bakom.admin.ch, 058 460 55 88</t>
  </si>
  <si>
    <t>Informazioni: Ufficio federale delle comunicazioni, Sezione Economia e Statistica, Telecomstatistics@bakom.admin.ch, 058 460 55 88</t>
  </si>
  <si>
    <t>Information: Federal Office of Communications, Economics and Statistics Section, Telecomstatistics@bakom.admin.ch, 058 460 55 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</si>
</sst>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 _C_H_F_-;\-* #,##0.00\ _C_H_F_-;_-* &quot;-&quot;??\ _C_H_F_-;_-@_-"/>
    <numFmt numFmtId="166" formatCode="#,###,##0__;\-#,###,##0__;\-__;@__\ "/>
    <numFmt numFmtId="167" formatCode="0.0%"/>
    <numFmt numFmtId="168" formatCode="#,##0.0"/>
    <numFmt numFmtId="169" formatCode="_ * #,##0_ ;_ * \-#,##0_ ;_ * &quot;-&quot;??_ ;_ @_ "/>
  </numFmts>
  <fonts count="25" x14ac:knownFonts="1">
    <font>
      <sz val="10"/>
      <color theme="1"/>
      <name val="Arial"/>
      <family val="2"/>
    </font>
    <font>
      <b/>
      <sz val="10"/>
      <color theme="1"/>
      <name val="Arial"/>
      <family val="2"/>
    </font>
    <font>
      <sz val="11"/>
      <color rgb="FF454545"/>
      <name val="Arial"/>
      <family val="2"/>
    </font>
    <font>
      <sz val="10"/>
      <name val="Arial"/>
      <family val="2"/>
    </font>
    <font>
      <sz val="8"/>
      <name val="Arial Narrow"/>
      <family val="2"/>
    </font>
    <font>
      <b/>
      <sz val="12"/>
      <name val="Arial"/>
      <family val="2"/>
    </font>
    <font>
      <b/>
      <sz val="12"/>
      <color theme="1"/>
      <name val="Arial"/>
      <family val="2"/>
    </font>
    <font>
      <sz val="11"/>
      <color rgb="FF000000"/>
      <name val="Arial"/>
      <family val="2"/>
    </font>
    <font>
      <sz val="11"/>
      <name val="Arial"/>
      <family val="2"/>
    </font>
    <font>
      <b/>
      <sz val="10"/>
      <name val="Arial"/>
      <family val="2"/>
    </font>
    <font>
      <sz val="8"/>
      <color theme="1"/>
      <name val="Arial"/>
      <family val="2"/>
      <scheme val="minor"/>
    </font>
    <font>
      <b/>
      <sz val="10"/>
      <color theme="1"/>
      <name val="Arial"/>
      <family val="2"/>
      <scheme val="minor"/>
    </font>
    <font>
      <b/>
      <sz val="11"/>
      <name val="Arial"/>
      <family val="2"/>
    </font>
    <font>
      <sz val="9"/>
      <color theme="1"/>
      <name val="Arial"/>
      <family val="2"/>
    </font>
    <font>
      <b/>
      <sz val="14"/>
      <color theme="1"/>
      <name val="Arial"/>
      <family val="2"/>
    </font>
    <font>
      <b/>
      <sz val="11"/>
      <color rgb="FF000000"/>
      <name val="Arial"/>
      <family val="2"/>
    </font>
    <font>
      <sz val="9"/>
      <color rgb="FF000000"/>
      <name val="Arial"/>
      <family val="2"/>
    </font>
    <font>
      <sz val="9"/>
      <name val="Arial"/>
      <family val="2"/>
    </font>
    <font>
      <u/>
      <sz val="10"/>
      <color theme="10"/>
      <name val="Arial"/>
      <family val="2"/>
    </font>
    <font>
      <sz val="8"/>
      <name val="Arial"/>
      <family val="2"/>
    </font>
    <font>
      <sz val="10"/>
      <color theme="1"/>
      <name val="Arial"/>
      <family val="2"/>
      <scheme val="minor"/>
    </font>
    <font>
      <b/>
      <sz val="11"/>
      <color theme="1"/>
      <name val="Arial"/>
      <family val="2"/>
    </font>
    <font>
      <sz val="10"/>
      <color theme="1"/>
      <name val="Arial"/>
      <family val="2"/>
    </font>
    <font>
      <sz val="8"/>
      <color theme="1"/>
      <name val="Arial"/>
      <family val="2"/>
    </font>
    <font>
      <b/>
      <sz val="10"/>
      <color rgb="FF000000"/>
      <name val="Arial"/>
      <family val="2"/>
      <scheme val="maj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9" tint="0.79998168889431442"/>
        <bgColor indexed="64"/>
      </patternFill>
    </fill>
  </fills>
  <borders count="80">
    <border>
      <left/>
      <right/>
      <top/>
      <bottom/>
      <diagonal/>
    </border>
    <border>
      <left style="thin">
        <color theme="0" tint="-0.14996795556505021"/>
      </left>
      <right style="thin">
        <color theme="0" tint="-0.14996795556505021"/>
      </right>
      <top style="thin">
        <color auto="1"/>
      </top>
      <bottom style="thin">
        <color auto="1"/>
      </bottom>
      <diagonal/>
    </border>
    <border>
      <left style="thin">
        <color auto="1"/>
      </left>
      <right style="thin">
        <color auto="1"/>
      </right>
      <top style="thin">
        <color auto="1"/>
      </top>
      <bottom style="thin">
        <color auto="1"/>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auto="1"/>
      </bottom>
      <diagonal/>
    </border>
    <border>
      <left/>
      <right style="thin">
        <color theme="2" tint="-9.9948118533890809E-2"/>
      </right>
      <top style="thin">
        <color theme="2" tint="-9.9948118533890809E-2"/>
      </top>
      <bottom style="thin">
        <color theme="2" tint="-9.9948118533890809E-2"/>
      </bottom>
      <diagonal/>
    </border>
    <border>
      <left style="thin">
        <color theme="0" tint="-0.14996795556505021"/>
      </left>
      <right style="thin">
        <color theme="0" tint="-0.14993743705557422"/>
      </right>
      <top style="thin">
        <color indexed="64"/>
      </top>
      <bottom/>
      <diagonal/>
    </border>
    <border>
      <left style="thin">
        <color theme="0" tint="-0.14993743705557422"/>
      </left>
      <right style="thin">
        <color theme="0" tint="-0.14993743705557422"/>
      </right>
      <top style="thin">
        <color indexed="64"/>
      </top>
      <bottom/>
      <diagonal/>
    </border>
    <border>
      <left/>
      <right style="thin">
        <color theme="2" tint="-9.9948118533890809E-2"/>
      </right>
      <top style="thin">
        <color auto="1"/>
      </top>
      <bottom style="thin">
        <color theme="2" tint="-9.9948118533890809E-2"/>
      </bottom>
      <diagonal/>
    </border>
    <border>
      <left style="thin">
        <color auto="1"/>
      </left>
      <right style="thin">
        <color auto="1"/>
      </right>
      <top style="thin">
        <color theme="2" tint="-9.9948118533890809E-2"/>
      </top>
      <bottom style="thin">
        <color theme="2" tint="-9.9948118533890809E-2"/>
      </bottom>
      <diagonal/>
    </border>
    <border>
      <left style="thin">
        <color auto="1"/>
      </left>
      <right style="thin">
        <color auto="1"/>
      </right>
      <top style="thin">
        <color theme="2" tint="-9.9948118533890809E-2"/>
      </top>
      <bottom style="thin">
        <color auto="1"/>
      </bottom>
      <diagonal/>
    </border>
    <border>
      <left/>
      <right style="thin">
        <color theme="2" tint="-9.9948118533890809E-2"/>
      </right>
      <top style="thin">
        <color theme="2" tint="-9.9948118533890809E-2"/>
      </top>
      <bottom style="thin">
        <color auto="1"/>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auto="1"/>
      </bottom>
      <diagonal/>
    </border>
    <border>
      <left style="thin">
        <color theme="2" tint="-9.9917600024414813E-2"/>
      </left>
      <right style="thin">
        <color theme="2" tint="-9.9917600024414813E-2"/>
      </right>
      <top style="thin">
        <color theme="2" tint="-9.9948118533890809E-2"/>
      </top>
      <bottom style="thin">
        <color theme="2" tint="-9.9948118533890809E-2"/>
      </bottom>
      <diagonal/>
    </border>
    <border>
      <left style="thin">
        <color theme="2" tint="-9.9917600024414813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diagonal/>
    </border>
    <border>
      <left/>
      <right style="thin">
        <color theme="2" tint="-9.9948118533890809E-2"/>
      </right>
      <top/>
      <bottom/>
      <diagonal/>
    </border>
    <border>
      <left style="thin">
        <color theme="2" tint="-9.9948118533890809E-2"/>
      </left>
      <right style="thin">
        <color theme="2" tint="-9.9917600024414813E-2"/>
      </right>
      <top style="thin">
        <color theme="2" tint="-9.9948118533890809E-2"/>
      </top>
      <bottom style="thin">
        <color theme="2" tint="-9.9948118533890809E-2"/>
      </bottom>
      <diagonal/>
    </border>
    <border>
      <left style="thin">
        <color auto="1"/>
      </left>
      <right style="thin">
        <color auto="1"/>
      </right>
      <top/>
      <bottom style="thin">
        <color theme="2" tint="-9.9948118533890809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right/>
      <top style="thin">
        <color auto="1"/>
      </top>
      <bottom style="thin">
        <color theme="2" tint="-9.9948118533890809E-2"/>
      </bottom>
      <diagonal/>
    </border>
    <border>
      <left/>
      <right/>
      <top style="thin">
        <color theme="2" tint="-9.9948118533890809E-2"/>
      </top>
      <bottom style="thin">
        <color indexed="64"/>
      </bottom>
      <diagonal/>
    </border>
    <border>
      <left style="thin">
        <color theme="2" tint="-9.9917600024414813E-2"/>
      </left>
      <right style="thin">
        <color theme="2" tint="-9.9917600024414813E-2"/>
      </right>
      <top style="thin">
        <color theme="2" tint="-9.9917600024414813E-2"/>
      </top>
      <bottom style="thin">
        <color indexed="64"/>
      </bottom>
      <diagonal/>
    </border>
    <border>
      <left/>
      <right/>
      <top/>
      <bottom style="thin">
        <color theme="2" tint="-9.9917600024414813E-2"/>
      </bottom>
      <diagonal/>
    </border>
    <border>
      <left/>
      <right/>
      <top style="thin">
        <color theme="2" tint="-9.9917600024414813E-2"/>
      </top>
      <bottom style="thin">
        <color theme="2" tint="-9.9948118533890809E-2"/>
      </bottom>
      <diagonal/>
    </border>
    <border>
      <left style="thin">
        <color theme="2" tint="-9.9948118533890809E-2"/>
      </left>
      <right style="thin">
        <color theme="0" tint="-0.14999847407452621"/>
      </right>
      <top style="thin">
        <color theme="2" tint="-9.9948118533890809E-2"/>
      </top>
      <bottom style="thin">
        <color theme="2" tint="-9.9948118533890809E-2"/>
      </bottom>
      <diagonal/>
    </border>
    <border>
      <left/>
      <right style="thin">
        <color theme="0" tint="-0.14999847407452621"/>
      </right>
      <top style="thin">
        <color indexed="64"/>
      </top>
      <bottom/>
      <diagonal/>
    </border>
    <border>
      <left style="thin">
        <color theme="0" tint="-0.14993743705557422"/>
      </left>
      <right style="thin">
        <color theme="0" tint="-0.14999847407452621"/>
      </right>
      <top style="thin">
        <color indexed="64"/>
      </top>
      <bottom style="thin">
        <color theme="2" tint="-9.9948118533890809E-2"/>
      </bottom>
      <diagonal/>
    </border>
    <border>
      <left style="thin">
        <color theme="2" tint="-9.9948118533890809E-2"/>
      </left>
      <right style="thin">
        <color theme="0" tint="-0.14999847407452621"/>
      </right>
      <top style="thin">
        <color theme="2" tint="-9.9948118533890809E-2"/>
      </top>
      <bottom style="thin">
        <color auto="1"/>
      </bottom>
      <diagonal/>
    </border>
    <border>
      <left style="thin">
        <color theme="2" tint="-9.9917600024414813E-2"/>
      </left>
      <right style="thin">
        <color theme="0" tint="-0.14999847407452621"/>
      </right>
      <top style="thin">
        <color theme="2" tint="-9.9948118533890809E-2"/>
      </top>
      <bottom style="thin">
        <color theme="2" tint="-9.9948118533890809E-2"/>
      </bottom>
      <diagonal/>
    </border>
    <border>
      <left/>
      <right/>
      <top/>
      <bottom style="thin">
        <color indexed="64"/>
      </bottom>
      <diagonal/>
    </border>
    <border>
      <left style="thin">
        <color theme="0" tint="-0.14993743705557422"/>
      </left>
      <right style="thin">
        <color theme="0" tint="-0.14999847407452621"/>
      </right>
      <top style="thin">
        <color indexed="64"/>
      </top>
      <bottom style="thin">
        <color theme="2" tint="-9.9917600024414813E-2"/>
      </bottom>
      <diagonal/>
    </border>
    <border>
      <left style="thin">
        <color theme="2" tint="-9.9917600024414813E-2"/>
      </left>
      <right style="thin">
        <color theme="0" tint="-0.14999847407452621"/>
      </right>
      <top style="thin">
        <color theme="2" tint="-9.9917600024414813E-2"/>
      </top>
      <bottom style="thin">
        <color theme="2" tint="-9.9917600024414813E-2"/>
      </bottom>
      <diagonal/>
    </border>
    <border>
      <left style="thin">
        <color theme="2" tint="-9.9917600024414813E-2"/>
      </left>
      <right style="thin">
        <color theme="0" tint="-0.14999847407452621"/>
      </right>
      <top style="thin">
        <color theme="2" tint="-9.9917600024414813E-2"/>
      </top>
      <bottom style="thin">
        <color indexed="64"/>
      </bottom>
      <diagonal/>
    </border>
    <border>
      <left style="thin">
        <color theme="0" tint="-0.14999847407452621"/>
      </left>
      <right style="thin">
        <color theme="0" tint="-0.14996795556505021"/>
      </right>
      <top style="thin">
        <color indexed="64"/>
      </top>
      <bottom/>
      <diagonal/>
    </border>
    <border>
      <left/>
      <right style="thin">
        <color auto="1"/>
      </right>
      <top/>
      <bottom/>
      <diagonal/>
    </border>
    <border>
      <left/>
      <right style="thin">
        <color indexed="64"/>
      </right>
      <top style="thin">
        <color indexed="64"/>
      </top>
      <bottom/>
      <diagonal/>
    </border>
    <border>
      <left/>
      <right style="thin">
        <color auto="1"/>
      </right>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theme="0" tint="-0.14993743705557422"/>
      </left>
      <right style="thin">
        <color theme="0" tint="-0.24994659260841701"/>
      </right>
      <top style="thin">
        <color indexed="64"/>
      </top>
      <bottom/>
      <diagonal/>
    </border>
    <border>
      <left/>
      <right style="thin">
        <color theme="0" tint="-0.24994659260841701"/>
      </right>
      <top style="thin">
        <color theme="2" tint="-9.9948118533890809E-2"/>
      </top>
      <bottom style="thin">
        <color theme="2" tint="-9.9948118533890809E-2"/>
      </bottom>
      <diagonal/>
    </border>
    <border>
      <left style="thin">
        <color theme="2" tint="-9.9948118533890809E-2"/>
      </left>
      <right style="thin">
        <color theme="0" tint="-0.24994659260841701"/>
      </right>
      <top style="thin">
        <color theme="2" tint="-9.9948118533890809E-2"/>
      </top>
      <bottom style="thin">
        <color theme="2" tint="-9.9948118533890809E-2"/>
      </bottom>
      <diagonal/>
    </border>
    <border>
      <left style="thin">
        <color theme="2" tint="-9.9948118533890809E-2"/>
      </left>
      <right style="thin">
        <color theme="0" tint="-0.24994659260841701"/>
      </right>
      <top style="thin">
        <color theme="2" tint="-9.9948118533890809E-2"/>
      </top>
      <bottom style="thin">
        <color auto="1"/>
      </bottom>
      <diagonal/>
    </border>
    <border>
      <left style="thin">
        <color theme="0" tint="-0.14996795556505021"/>
      </left>
      <right style="thin">
        <color theme="0" tint="-0.24994659260841701"/>
      </right>
      <top style="thin">
        <color indexed="64"/>
      </top>
      <bottom/>
      <diagonal/>
    </border>
    <border>
      <left/>
      <right style="thin">
        <color theme="0" tint="-0.24994659260841701"/>
      </right>
      <top style="thin">
        <color theme="2" tint="-9.9948118533890809E-2"/>
      </top>
      <bottom style="thin">
        <color theme="0" tint="-0.14999847407452621"/>
      </bottom>
      <diagonal/>
    </border>
    <border>
      <left/>
      <right style="thin">
        <color theme="0" tint="-0.24994659260841701"/>
      </right>
      <top style="thin">
        <color theme="0" tint="-0.14999847407452621"/>
      </top>
      <bottom style="thin">
        <color theme="0" tint="-0.14999847407452621"/>
      </bottom>
      <diagonal/>
    </border>
    <border>
      <left style="thin">
        <color theme="0" tint="-0.14999847407452621"/>
      </left>
      <right style="thin">
        <color theme="0" tint="-0.24994659260841701"/>
      </right>
      <top style="thin">
        <color theme="0" tint="-0.14999847407452621"/>
      </top>
      <bottom style="thin">
        <color theme="0" tint="-0.14999847407452621"/>
      </bottom>
      <diagonal/>
    </border>
    <border>
      <left style="thin">
        <color theme="0" tint="-0.14999847407452621"/>
      </left>
      <right style="thin">
        <color theme="0" tint="-0.24994659260841701"/>
      </right>
      <top/>
      <bottom style="thin">
        <color theme="0" tint="-0.14999847407452621"/>
      </bottom>
      <diagonal/>
    </border>
    <border>
      <left/>
      <right style="thin">
        <color theme="0" tint="-0.24994659260841701"/>
      </right>
      <top/>
      <bottom style="thin">
        <color indexed="64"/>
      </bottom>
      <diagonal/>
    </border>
    <border>
      <left style="thin">
        <color theme="2" tint="-9.9917600024414813E-2"/>
      </left>
      <right style="thin">
        <color theme="0" tint="-0.24994659260841701"/>
      </right>
      <top style="thin">
        <color theme="2" tint="-9.9948118533890809E-2"/>
      </top>
      <bottom style="thin">
        <color theme="2" tint="-9.9948118533890809E-2"/>
      </bottom>
      <diagonal/>
    </border>
    <border>
      <left style="thin">
        <color theme="0" tint="-0.14999847407452621"/>
      </left>
      <right style="thin">
        <color theme="0" tint="-0.14999847407452621"/>
      </right>
      <top style="thin">
        <color indexed="64"/>
      </top>
      <bottom/>
      <diagonal/>
    </border>
    <border>
      <left style="thin">
        <color theme="0" tint="-0.14999847407452621"/>
      </left>
      <right style="thin">
        <color theme="0" tint="-0.14999847407452621"/>
      </right>
      <top/>
      <bottom style="thin">
        <color indexed="64"/>
      </bottom>
      <diagonal/>
    </border>
    <border>
      <left/>
      <right style="thin">
        <color indexed="64"/>
      </right>
      <top/>
      <bottom style="thin">
        <color theme="0" tint="-0.14999847407452621"/>
      </bottom>
      <diagonal/>
    </border>
    <border>
      <left/>
      <right style="thin">
        <color auto="1"/>
      </right>
      <top style="thin">
        <color theme="0" tint="-0.14999847407452621"/>
      </top>
      <bottom style="thin">
        <color theme="0" tint="-0.14999847407452621"/>
      </bottom>
      <diagonal/>
    </border>
    <border>
      <left/>
      <right style="thin">
        <color indexed="64"/>
      </right>
      <top style="thin">
        <color theme="0" tint="-0.14999847407452621"/>
      </top>
      <bottom style="thin">
        <color indexed="64"/>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24994659260841701"/>
      </left>
      <right style="thin">
        <color theme="0" tint="-0.14999847407452621"/>
      </right>
      <top style="thin">
        <color indexed="64"/>
      </top>
      <bottom style="thin">
        <color theme="0" tint="-0.24994659260841701"/>
      </bottom>
      <diagonal/>
    </border>
    <border>
      <left style="thin">
        <color theme="0" tint="-0.24994659260841701"/>
      </left>
      <right style="thin">
        <color theme="0" tint="-0.14999847407452621"/>
      </right>
      <top style="thin">
        <color indexed="64"/>
      </top>
      <bottom/>
      <diagonal/>
    </border>
    <border>
      <left style="thin">
        <color theme="0" tint="-0.24994659260841701"/>
      </left>
      <right style="thin">
        <color theme="0" tint="-0.14999847407452621"/>
      </right>
      <top/>
      <bottom style="thin">
        <color theme="0" tint="-0.24994659260841701"/>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style="thin">
        <color theme="0" tint="-0.24994659260841701"/>
      </left>
      <right style="thin">
        <color theme="0" tint="-0.14999847407452621"/>
      </right>
      <top style="thin">
        <color theme="0" tint="-0.24994659260841701"/>
      </top>
      <bottom style="thin">
        <color indexed="64"/>
      </bottom>
      <diagonal/>
    </border>
    <border>
      <left/>
      <right style="thin">
        <color auto="1"/>
      </right>
      <top style="thin">
        <color theme="0" tint="-0.24994659260841701"/>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style="thin">
        <color theme="0" tint="-0.14999847407452621"/>
      </left>
      <right style="thin">
        <color theme="0" tint="-0.14999847407452621"/>
      </right>
      <top style="thin">
        <color indexed="64"/>
      </top>
      <bottom style="thin">
        <color theme="0" tint="-0.24994659260841701"/>
      </bottom>
      <diagonal/>
    </border>
    <border>
      <left/>
      <right style="thin">
        <color auto="1"/>
      </right>
      <top style="thin">
        <color theme="0" tint="-0.24994659260841701"/>
      </top>
      <bottom style="thin">
        <color theme="0" tint="-0.14999847407452621"/>
      </bottom>
      <diagonal/>
    </border>
    <border>
      <left style="thin">
        <color theme="0" tint="-0.14999847407452621"/>
      </left>
      <right style="thin">
        <color theme="0" tint="-0.14999847407452621"/>
      </right>
      <top/>
      <bottom style="thin">
        <color theme="0" tint="-0.24994659260841701"/>
      </bottom>
      <diagonal/>
    </border>
    <border>
      <left style="thin">
        <color theme="0" tint="-0.14999847407452621"/>
      </left>
      <right style="thin">
        <color theme="0" tint="-0.14999847407452621"/>
      </right>
      <top style="thin">
        <color theme="0" tint="-0.24994659260841701"/>
      </top>
      <bottom style="thin">
        <color theme="0" tint="-0.24994659260841701"/>
      </bottom>
      <diagonal/>
    </border>
    <border>
      <left style="thin">
        <color theme="0" tint="-0.14999847407452621"/>
      </left>
      <right style="thin">
        <color theme="0" tint="-0.14999847407452621"/>
      </right>
      <top style="thin">
        <color theme="0" tint="-0.24994659260841701"/>
      </top>
      <bottom style="thin">
        <color theme="0" tint="-0.14999847407452621"/>
      </bottom>
      <diagonal/>
    </border>
    <border>
      <left style="thin">
        <color theme="0" tint="-0.14999847407452621"/>
      </left>
      <right style="thin">
        <color theme="0" tint="-0.14999847407452621"/>
      </right>
      <top style="thin">
        <color theme="0" tint="-0.24994659260841701"/>
      </top>
      <bottom style="thin">
        <color indexed="64"/>
      </bottom>
      <diagonal/>
    </border>
    <border>
      <left/>
      <right style="thin">
        <color theme="0" tint="-0.14999847407452621"/>
      </right>
      <top style="thin">
        <color theme="0" tint="-0.24994659260841701"/>
      </top>
      <bottom style="thin">
        <color theme="0" tint="-0.24994659260841701"/>
      </bottom>
      <diagonal/>
    </border>
    <border>
      <left/>
      <right style="thin">
        <color theme="0" tint="-0.14999847407452621"/>
      </right>
      <top style="thin">
        <color theme="0" tint="-0.24994659260841701"/>
      </top>
      <bottom style="thin">
        <color indexed="64"/>
      </bottom>
      <diagonal/>
    </border>
    <border>
      <left/>
      <right style="thin">
        <color theme="0" tint="-0.14999847407452621"/>
      </right>
      <top/>
      <bottom style="thin">
        <color theme="0" tint="-0.24994659260841701"/>
      </bottom>
      <diagonal/>
    </border>
    <border>
      <left/>
      <right style="thin">
        <color theme="0" tint="-0.14999847407452621"/>
      </right>
      <top style="thin">
        <color indexed="64"/>
      </top>
      <bottom style="thin">
        <color theme="0" tint="-0.24994659260841701"/>
      </bottom>
      <diagonal/>
    </border>
  </borders>
  <cellStyleXfs count="3">
    <xf numFmtId="0" fontId="0" fillId="0" borderId="0"/>
    <xf numFmtId="0" fontId="18" fillId="0" borderId="0" applyNumberFormat="0" applyFill="0" applyBorder="0" applyAlignment="0" applyProtection="0"/>
    <xf numFmtId="164" fontId="22" fillId="0" borderId="0" applyFont="0" applyFill="0" applyBorder="0" applyAlignment="0" applyProtection="0"/>
  </cellStyleXfs>
  <cellXfs count="256">
    <xf numFmtId="0" fontId="0" fillId="0" borderId="0" xfId="0"/>
    <xf numFmtId="0" fontId="0" fillId="0" borderId="0" xfId="0" applyAlignment="1">
      <alignment vertical="top"/>
    </xf>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left" vertical="center" indent="1"/>
      <protection locked="0"/>
    </xf>
    <xf numFmtId="0" fontId="3" fillId="0" borderId="0" xfId="0" applyFont="1" applyAlignment="1" applyProtection="1">
      <alignment horizontal="left" wrapText="1" shrinkToFit="1"/>
      <protection locked="0"/>
    </xf>
    <xf numFmtId="0" fontId="1" fillId="0" borderId="6" xfId="0" applyFont="1" applyBorder="1" applyAlignment="1" applyProtection="1">
      <alignment horizontal="center"/>
      <protection locked="0"/>
    </xf>
    <xf numFmtId="0" fontId="1" fillId="0" borderId="7" xfId="0" applyNumberFormat="1" applyFont="1" applyBorder="1" applyAlignment="1" applyProtection="1">
      <alignment horizontal="center"/>
      <protection locked="0"/>
    </xf>
    <xf numFmtId="0" fontId="1" fillId="0" borderId="7" xfId="0" applyFont="1" applyBorder="1" applyAlignment="1" applyProtection="1">
      <alignment horizontal="center"/>
      <protection locked="0"/>
    </xf>
    <xf numFmtId="0" fontId="0" fillId="0" borderId="0" xfId="0" applyFill="1" applyProtection="1">
      <protection locked="0"/>
    </xf>
    <xf numFmtId="166" fontId="4" fillId="0" borderId="0" xfId="0" applyNumberFormat="1" applyFont="1" applyFill="1" applyBorder="1" applyAlignment="1" applyProtection="1">
      <alignment horizontal="right"/>
      <protection locked="0"/>
    </xf>
    <xf numFmtId="3" fontId="0" fillId="0" borderId="3" xfId="0" applyNumberFormat="1" applyFont="1" applyBorder="1" applyAlignment="1" applyProtection="1">
      <alignment horizontal="right"/>
      <protection locked="0"/>
    </xf>
    <xf numFmtId="0" fontId="15" fillId="0" borderId="0" xfId="0" applyFont="1" applyAlignment="1" applyProtection="1">
      <alignment vertical="top"/>
      <protection hidden="1"/>
    </xf>
    <xf numFmtId="0" fontId="12" fillId="0" borderId="0" xfId="0" applyFont="1" applyAlignment="1" applyProtection="1">
      <alignment vertical="center" wrapText="1"/>
      <protection hidden="1"/>
    </xf>
    <xf numFmtId="0" fontId="3" fillId="0" borderId="0" xfId="0" applyFont="1" applyAlignment="1" applyProtection="1">
      <alignment horizontal="left" wrapText="1" shrinkToFit="1"/>
      <protection hidden="1"/>
    </xf>
    <xf numFmtId="0" fontId="0" fillId="0" borderId="1" xfId="0" applyFont="1" applyBorder="1" applyAlignment="1" applyProtection="1">
      <alignment vertical="center" wrapText="1"/>
      <protection hidden="1"/>
    </xf>
    <xf numFmtId="0" fontId="1" fillId="0" borderId="2" xfId="0" applyFont="1" applyBorder="1" applyAlignment="1" applyProtection="1">
      <alignment horizontal="center"/>
      <protection hidden="1"/>
    </xf>
    <xf numFmtId="0" fontId="16"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3" fillId="0" borderId="0" xfId="0" applyFont="1" applyFill="1" applyAlignment="1" applyProtection="1">
      <alignment vertical="top"/>
      <protection locked="0"/>
    </xf>
    <xf numFmtId="0" fontId="14" fillId="0" borderId="0" xfId="0" applyFont="1" applyFill="1" applyAlignment="1" applyProtection="1">
      <alignment vertical="center"/>
      <protection hidden="1"/>
    </xf>
    <xf numFmtId="0" fontId="1" fillId="0" borderId="0" xfId="0" applyFont="1" applyFill="1" applyProtection="1">
      <protection hidden="1"/>
    </xf>
    <xf numFmtId="0" fontId="0" fillId="0" borderId="0" xfId="0" applyFill="1" applyProtection="1">
      <protection hidden="1"/>
    </xf>
    <xf numFmtId="0" fontId="6" fillId="0" borderId="0" xfId="0" applyFont="1" applyFill="1" applyAlignment="1" applyProtection="1">
      <alignment vertical="center"/>
      <protection hidden="1"/>
    </xf>
    <xf numFmtId="0" fontId="5" fillId="0" borderId="0" xfId="0" applyFont="1" applyFill="1" applyAlignment="1" applyProtection="1">
      <alignment vertical="center"/>
      <protection hidden="1"/>
    </xf>
    <xf numFmtId="0" fontId="5" fillId="0" borderId="0" xfId="0" applyFont="1" applyFill="1" applyAlignment="1" applyProtection="1">
      <alignment vertical="center" wrapText="1"/>
      <protection hidden="1"/>
    </xf>
    <xf numFmtId="0" fontId="12" fillId="0" borderId="0" xfId="0" applyFont="1" applyFill="1" applyAlignment="1" applyProtection="1">
      <alignment vertical="center"/>
      <protection hidden="1"/>
    </xf>
    <xf numFmtId="0" fontId="12" fillId="0" borderId="0" xfId="0" applyFont="1" applyFill="1" applyAlignment="1" applyProtection="1">
      <alignment vertical="center"/>
      <protection locked="0"/>
    </xf>
    <xf numFmtId="0" fontId="6" fillId="0" borderId="0" xfId="0" applyFont="1" applyFill="1" applyProtection="1">
      <protection hidden="1"/>
    </xf>
    <xf numFmtId="0" fontId="12" fillId="0" borderId="0" xfId="0" applyFont="1" applyFill="1" applyAlignment="1" applyProtection="1">
      <alignment horizontal="left" vertical="center"/>
      <protection locked="0"/>
    </xf>
    <xf numFmtId="0" fontId="7" fillId="0" borderId="0" xfId="0" applyFont="1" applyFill="1" applyAlignment="1" applyProtection="1">
      <alignment vertical="top"/>
      <protection locked="0"/>
    </xf>
    <xf numFmtId="0" fontId="8" fillId="0" borderId="0" xfId="0" applyFont="1" applyFill="1" applyAlignment="1" applyProtection="1">
      <alignment vertical="top"/>
      <protection locked="0"/>
    </xf>
    <xf numFmtId="0" fontId="9" fillId="0" borderId="0" xfId="0" applyFont="1" applyAlignment="1" applyProtection="1">
      <alignment vertical="center" wrapText="1"/>
      <protection hidden="1"/>
    </xf>
    <xf numFmtId="0" fontId="19" fillId="0" borderId="0" xfId="0" applyFont="1" applyAlignment="1" applyProtection="1">
      <alignment vertical="center" wrapText="1"/>
      <protection hidden="1"/>
    </xf>
    <xf numFmtId="49" fontId="0" fillId="0" borderId="0" xfId="0" applyNumberFormat="1"/>
    <xf numFmtId="3" fontId="0" fillId="0" borderId="3" xfId="0" applyNumberFormat="1" applyBorder="1" applyProtection="1">
      <protection locked="0"/>
    </xf>
    <xf numFmtId="3" fontId="0" fillId="0" borderId="3" xfId="0" applyNumberFormat="1" applyBorder="1" applyAlignment="1" applyProtection="1">
      <alignment horizontal="right"/>
      <protection locked="0"/>
    </xf>
    <xf numFmtId="3" fontId="1" fillId="0" borderId="3" xfId="0" applyNumberFormat="1" applyFont="1" applyBorder="1" applyProtection="1">
      <protection locked="0"/>
    </xf>
    <xf numFmtId="0" fontId="9" fillId="0" borderId="8" xfId="0" applyFont="1" applyBorder="1" applyAlignment="1" applyProtection="1">
      <alignment vertical="center" wrapText="1"/>
      <protection hidden="1"/>
    </xf>
    <xf numFmtId="0" fontId="3" fillId="0" borderId="5" xfId="0" applyFont="1" applyBorder="1" applyAlignment="1" applyProtection="1">
      <alignment horizontal="left" vertical="center" wrapText="1" indent="1"/>
      <protection hidden="1"/>
    </xf>
    <xf numFmtId="0" fontId="9" fillId="0" borderId="5" xfId="0" applyFont="1" applyBorder="1" applyAlignment="1" applyProtection="1">
      <alignment horizontal="left" vertical="center" wrapText="1" indent="1"/>
      <protection hidden="1"/>
    </xf>
    <xf numFmtId="0" fontId="9" fillId="0" borderId="5" xfId="0" applyFont="1" applyBorder="1" applyAlignment="1" applyProtection="1">
      <alignment vertical="center" wrapText="1"/>
      <protection hidden="1"/>
    </xf>
    <xf numFmtId="3" fontId="11" fillId="0" borderId="12" xfId="0" applyNumberFormat="1" applyFont="1" applyBorder="1" applyProtection="1">
      <protection locked="0"/>
    </xf>
    <xf numFmtId="3" fontId="11" fillId="0" borderId="13" xfId="0" applyNumberFormat="1" applyFont="1" applyBorder="1" applyProtection="1">
      <protection locked="0"/>
    </xf>
    <xf numFmtId="0" fontId="0" fillId="0" borderId="5" xfId="0" applyBorder="1" applyProtection="1">
      <protection locked="0"/>
    </xf>
    <xf numFmtId="0" fontId="7" fillId="0" borderId="0" xfId="0" applyFont="1" applyAlignment="1" applyProtection="1">
      <alignment vertical="top" wrapText="1"/>
      <protection hidden="1"/>
    </xf>
    <xf numFmtId="0" fontId="3" fillId="0" borderId="5" xfId="0" applyFont="1" applyBorder="1" applyAlignment="1" applyProtection="1">
      <alignment vertical="center" wrapText="1"/>
      <protection hidden="1"/>
    </xf>
    <xf numFmtId="0" fontId="3" fillId="0" borderId="8" xfId="0" applyFont="1" applyBorder="1" applyAlignment="1" applyProtection="1">
      <alignment vertical="center" wrapText="1"/>
      <protection hidden="1"/>
    </xf>
    <xf numFmtId="0" fontId="19" fillId="0" borderId="0" xfId="0" applyFont="1" applyBorder="1" applyAlignment="1" applyProtection="1">
      <alignment vertical="center" wrapText="1"/>
      <protection hidden="1"/>
    </xf>
    <xf numFmtId="0" fontId="19" fillId="0" borderId="18" xfId="0" applyFont="1" applyBorder="1" applyAlignment="1" applyProtection="1">
      <alignment vertical="center" wrapText="1"/>
      <protection hidden="1"/>
    </xf>
    <xf numFmtId="0" fontId="9" fillId="0" borderId="11" xfId="0" applyFont="1" applyBorder="1" applyAlignment="1" applyProtection="1">
      <alignment vertical="center" wrapText="1"/>
      <protection hidden="1"/>
    </xf>
    <xf numFmtId="167" fontId="0" fillId="0" borderId="20" xfId="0" applyNumberFormat="1" applyBorder="1" applyAlignment="1" applyProtection="1">
      <alignment horizontal="center"/>
      <protection locked="0"/>
    </xf>
    <xf numFmtId="167" fontId="1" fillId="0" borderId="0" xfId="0" applyNumberFormat="1" applyFont="1" applyBorder="1" applyProtection="1">
      <protection locked="0"/>
    </xf>
    <xf numFmtId="3" fontId="20" fillId="0" borderId="19" xfId="0" applyNumberFormat="1" applyFont="1" applyBorder="1" applyProtection="1">
      <protection locked="0"/>
    </xf>
    <xf numFmtId="3" fontId="20" fillId="0" borderId="15" xfId="0" applyNumberFormat="1" applyFont="1" applyBorder="1" applyProtection="1">
      <protection locked="0"/>
    </xf>
    <xf numFmtId="3" fontId="20" fillId="0" borderId="19" xfId="0" applyNumberFormat="1"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3" xfId="0" quotePrefix="1" applyFont="1" applyBorder="1" applyAlignment="1" applyProtection="1">
      <alignment horizontal="center" vertical="center"/>
      <protection locked="0"/>
    </xf>
    <xf numFmtId="0" fontId="3" fillId="0" borderId="13" xfId="0" applyFont="1" applyBorder="1" applyAlignment="1" applyProtection="1">
      <alignment horizontal="left" vertical="center" wrapText="1" indent="1"/>
      <protection hidden="1"/>
    </xf>
    <xf numFmtId="0" fontId="3" fillId="0" borderId="23" xfId="0" applyFont="1" applyBorder="1" applyAlignment="1" applyProtection="1">
      <alignment horizontal="left" vertical="center" wrapText="1" indent="1"/>
      <protection hidden="1"/>
    </xf>
    <xf numFmtId="0" fontId="9" fillId="0" borderId="22" xfId="0" applyFont="1" applyBorder="1" applyAlignment="1" applyProtection="1">
      <alignment vertical="center" wrapText="1"/>
      <protection hidden="1"/>
    </xf>
    <xf numFmtId="3" fontId="0" fillId="0" borderId="3" xfId="0" applyNumberFormat="1" applyFont="1" applyBorder="1" applyProtection="1">
      <protection locked="0"/>
    </xf>
    <xf numFmtId="3" fontId="1" fillId="0" borderId="3" xfId="0" applyNumberFormat="1" applyFont="1" applyBorder="1" applyAlignment="1" applyProtection="1">
      <alignment horizontal="right"/>
      <protection locked="0"/>
    </xf>
    <xf numFmtId="3" fontId="0" fillId="0" borderId="13" xfId="0" applyNumberFormat="1" applyFont="1" applyBorder="1" applyProtection="1">
      <protection locked="0"/>
    </xf>
    <xf numFmtId="3" fontId="0" fillId="0" borderId="5" xfId="0" applyNumberFormat="1" applyFont="1" applyBorder="1" applyProtection="1">
      <protection locked="0"/>
    </xf>
    <xf numFmtId="3" fontId="0" fillId="0" borderId="12" xfId="0" applyNumberFormat="1" applyFont="1" applyBorder="1" applyAlignment="1" applyProtection="1">
      <alignment horizontal="right"/>
      <protection locked="0"/>
    </xf>
    <xf numFmtId="3" fontId="0" fillId="0" borderId="13" xfId="0" applyNumberFormat="1" applyFont="1" applyBorder="1" applyAlignment="1" applyProtection="1">
      <alignment horizontal="right"/>
      <protection locked="0"/>
    </xf>
    <xf numFmtId="3" fontId="0" fillId="0" borderId="12" xfId="0" applyNumberFormat="1" applyFont="1" applyBorder="1" applyProtection="1">
      <protection locked="0"/>
    </xf>
    <xf numFmtId="0" fontId="0" fillId="0" borderId="0" xfId="0" applyAlignment="1"/>
    <xf numFmtId="49" fontId="0" fillId="0" borderId="0" xfId="0" applyNumberFormat="1" applyAlignment="1"/>
    <xf numFmtId="3" fontId="0" fillId="0" borderId="3" xfId="0" applyNumberFormat="1" applyFont="1" applyBorder="1" applyAlignment="1" applyProtection="1">
      <alignment horizontal="right" vertical="center"/>
      <protection locked="0"/>
    </xf>
    <xf numFmtId="3" fontId="0" fillId="0" borderId="3" xfId="0" applyNumberFormat="1" applyFont="1" applyBorder="1" applyAlignment="1" applyProtection="1">
      <alignment vertical="center"/>
      <protection locked="0"/>
    </xf>
    <xf numFmtId="0" fontId="0" fillId="0" borderId="0" xfId="0" applyAlignment="1" applyProtection="1">
      <alignment vertical="center"/>
      <protection locked="0"/>
    </xf>
    <xf numFmtId="167" fontId="0" fillId="0" borderId="9" xfId="0" applyNumberFormat="1" applyBorder="1" applyAlignment="1" applyProtection="1">
      <alignment horizontal="center" vertical="center"/>
      <protection locked="0"/>
    </xf>
    <xf numFmtId="0" fontId="0" fillId="0" borderId="0" xfId="0" applyFill="1"/>
    <xf numFmtId="3" fontId="0" fillId="0" borderId="3" xfId="0" applyNumberFormat="1" applyBorder="1" applyAlignment="1" applyProtection="1">
      <alignment vertical="center"/>
      <protection locked="0"/>
    </xf>
    <xf numFmtId="0" fontId="7" fillId="0" borderId="0" xfId="0" applyFont="1" applyAlignment="1" applyProtection="1">
      <alignment vertical="center" wrapText="1"/>
      <protection hidden="1"/>
    </xf>
    <xf numFmtId="3" fontId="1" fillId="0" borderId="4" xfId="0" applyNumberFormat="1" applyFont="1" applyBorder="1" applyAlignment="1" applyProtection="1">
      <alignment horizontal="right"/>
      <protection locked="0"/>
    </xf>
    <xf numFmtId="3" fontId="1" fillId="0" borderId="4" xfId="0" applyNumberFormat="1" applyFont="1" applyBorder="1" applyProtection="1">
      <protection locked="0"/>
    </xf>
    <xf numFmtId="0" fontId="13" fillId="0" borderId="12" xfId="0" applyFont="1" applyBorder="1" applyAlignment="1" applyProtection="1">
      <alignment horizontal="right"/>
      <protection locked="0"/>
    </xf>
    <xf numFmtId="3" fontId="0" fillId="0" borderId="13" xfId="0" applyNumberFormat="1" applyBorder="1" applyProtection="1">
      <protection locked="0"/>
    </xf>
    <xf numFmtId="0" fontId="0" fillId="0" borderId="13" xfId="0" applyBorder="1" applyProtection="1">
      <protection locked="0"/>
    </xf>
    <xf numFmtId="0" fontId="18" fillId="0" borderId="0" xfId="1" applyProtection="1">
      <protection locked="0"/>
    </xf>
    <xf numFmtId="0" fontId="7" fillId="0" borderId="0" xfId="0" applyFont="1" applyFill="1" applyAlignment="1" applyProtection="1">
      <alignment vertical="top"/>
      <protection hidden="1"/>
    </xf>
    <xf numFmtId="0" fontId="21" fillId="0" borderId="0" xfId="0" applyFont="1" applyAlignment="1" applyProtection="1">
      <alignment horizontal="justify" vertical="center"/>
      <protection hidden="1"/>
    </xf>
    <xf numFmtId="3" fontId="11" fillId="0" borderId="12" xfId="0" applyNumberFormat="1" applyFont="1" applyBorder="1" applyProtection="1">
      <protection hidden="1"/>
    </xf>
    <xf numFmtId="3" fontId="20" fillId="0" borderId="12" xfId="0" applyNumberFormat="1" applyFont="1" applyBorder="1" applyAlignment="1" applyProtection="1">
      <alignment horizontal="left" indent="1"/>
      <protection hidden="1"/>
    </xf>
    <xf numFmtId="3" fontId="20" fillId="0" borderId="12" xfId="0" applyNumberFormat="1" applyFont="1" applyBorder="1" applyAlignment="1" applyProtection="1">
      <alignment horizontal="left" indent="3"/>
      <protection hidden="1"/>
    </xf>
    <xf numFmtId="3" fontId="20" fillId="0" borderId="12" xfId="0" applyNumberFormat="1" applyFont="1" applyBorder="1" applyAlignment="1" applyProtection="1">
      <alignment horizontal="left" indent="4"/>
      <protection hidden="1"/>
    </xf>
    <xf numFmtId="3" fontId="11" fillId="0" borderId="14" xfId="0" applyNumberFormat="1" applyFont="1" applyBorder="1" applyProtection="1">
      <protection hidden="1"/>
    </xf>
    <xf numFmtId="3" fontId="1" fillId="0" borderId="21" xfId="0" applyNumberFormat="1" applyFont="1" applyBorder="1" applyAlignment="1" applyProtection="1">
      <alignment horizontal="right" vertical="center"/>
      <protection locked="0"/>
    </xf>
    <xf numFmtId="3" fontId="0" fillId="0" borderId="21" xfId="0" applyNumberFormat="1" applyFont="1" applyBorder="1" applyAlignment="1" applyProtection="1">
      <alignment horizontal="right" vertical="center"/>
      <protection locked="0"/>
    </xf>
    <xf numFmtId="3" fontId="0" fillId="0" borderId="24" xfId="0" applyNumberFormat="1" applyFont="1" applyBorder="1" applyAlignment="1" applyProtection="1">
      <alignment horizontal="right" vertical="center"/>
      <protection locked="0"/>
    </xf>
    <xf numFmtId="168" fontId="0" fillId="0" borderId="3" xfId="0" applyNumberFormat="1" applyFont="1" applyBorder="1" applyAlignment="1" applyProtection="1">
      <alignment horizontal="right"/>
      <protection locked="0"/>
    </xf>
    <xf numFmtId="168" fontId="0" fillId="0" borderId="3" xfId="0" applyNumberFormat="1" applyBorder="1" applyAlignment="1" applyProtection="1">
      <alignment horizontal="right"/>
      <protection locked="0"/>
    </xf>
    <xf numFmtId="168" fontId="0" fillId="0" borderId="3" xfId="0" applyNumberFormat="1" applyBorder="1" applyProtection="1">
      <protection locked="0"/>
    </xf>
    <xf numFmtId="0" fontId="9" fillId="0" borderId="11" xfId="0" applyFont="1" applyBorder="1" applyAlignment="1" applyProtection="1">
      <alignment horizontal="left" vertical="center" wrapText="1" indent="1"/>
      <protection hidden="1"/>
    </xf>
    <xf numFmtId="3" fontId="0" fillId="0" borderId="0" xfId="0" applyNumberFormat="1" applyProtection="1">
      <protection locked="0"/>
    </xf>
    <xf numFmtId="0" fontId="0" fillId="0" borderId="0" xfId="0" applyAlignment="1" applyProtection="1">
      <protection locked="0"/>
    </xf>
    <xf numFmtId="0" fontId="1"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3" fontId="10" fillId="0" borderId="0" xfId="0" applyNumberFormat="1" applyFont="1" applyBorder="1" applyAlignment="1" applyProtection="1">
      <alignment vertical="center" wrapText="1"/>
      <protection hidden="1"/>
    </xf>
    <xf numFmtId="169" fontId="0" fillId="0" borderId="0" xfId="0" applyNumberFormat="1" applyProtection="1">
      <protection locked="0"/>
    </xf>
    <xf numFmtId="169" fontId="0" fillId="0" borderId="3" xfId="0" applyNumberFormat="1" applyBorder="1" applyProtection="1">
      <protection locked="0"/>
    </xf>
    <xf numFmtId="169" fontId="1" fillId="0" borderId="4" xfId="0" applyNumberFormat="1" applyFont="1" applyBorder="1" applyProtection="1">
      <protection locked="0"/>
    </xf>
    <xf numFmtId="169" fontId="0" fillId="0" borderId="16" xfId="2" applyNumberFormat="1" applyFont="1" applyBorder="1" applyProtection="1">
      <protection locked="0"/>
    </xf>
    <xf numFmtId="169" fontId="0" fillId="0" borderId="3" xfId="2" applyNumberFormat="1" applyFont="1" applyBorder="1" applyAlignment="1" applyProtection="1">
      <alignment vertical="center"/>
      <protection locked="0"/>
    </xf>
    <xf numFmtId="169" fontId="0" fillId="0" borderId="3" xfId="2" applyNumberFormat="1" applyFont="1" applyBorder="1" applyProtection="1">
      <protection locked="0"/>
    </xf>
    <xf numFmtId="169" fontId="1" fillId="0" borderId="4" xfId="2" applyNumberFormat="1" applyFont="1" applyBorder="1" applyProtection="1">
      <protection locked="0"/>
    </xf>
    <xf numFmtId="169" fontId="1" fillId="0" borderId="0" xfId="0" applyNumberFormat="1" applyFont="1" applyProtection="1">
      <protection locked="0"/>
    </xf>
    <xf numFmtId="1" fontId="0" fillId="0" borderId="0" xfId="0" applyNumberFormat="1" applyProtection="1">
      <protection locked="0"/>
    </xf>
    <xf numFmtId="169" fontId="0" fillId="0" borderId="19" xfId="0" applyNumberFormat="1" applyBorder="1" applyProtection="1">
      <protection locked="0"/>
    </xf>
    <xf numFmtId="0" fontId="3" fillId="2" borderId="5" xfId="0" applyFont="1" applyFill="1" applyBorder="1" applyAlignment="1" applyProtection="1">
      <alignment horizontal="left" vertical="center" wrapText="1" indent="1"/>
      <protection hidden="1"/>
    </xf>
    <xf numFmtId="0" fontId="3" fillId="0" borderId="5" xfId="0" applyFont="1" applyFill="1" applyBorder="1" applyAlignment="1" applyProtection="1">
      <alignment horizontal="left" vertical="center" wrapText="1" indent="1"/>
      <protection hidden="1"/>
    </xf>
    <xf numFmtId="0" fontId="0" fillId="3" borderId="0" xfId="0" applyFill="1" applyAlignment="1">
      <alignment vertical="top"/>
    </xf>
    <xf numFmtId="3" fontId="13" fillId="0" borderId="3" xfId="0" applyNumberFormat="1" applyFont="1" applyBorder="1" applyAlignment="1" applyProtection="1">
      <alignment horizontal="right"/>
      <protection locked="0"/>
    </xf>
    <xf numFmtId="0" fontId="0" fillId="2" borderId="0" xfId="0" applyFill="1"/>
    <xf numFmtId="49" fontId="0" fillId="2" borderId="0" xfId="0" applyNumberFormat="1" applyFill="1" applyAlignment="1"/>
    <xf numFmtId="0" fontId="0" fillId="0" borderId="0" xfId="0" applyAlignment="1">
      <alignment wrapText="1"/>
    </xf>
    <xf numFmtId="0" fontId="0" fillId="2" borderId="0" xfId="0" applyFill="1" applyAlignment="1"/>
    <xf numFmtId="165" fontId="0" fillId="0" borderId="0" xfId="0" applyNumberFormat="1" applyProtection="1">
      <protection locked="0"/>
    </xf>
    <xf numFmtId="167" fontId="1" fillId="0" borderId="20" xfId="0" applyNumberFormat="1" applyFont="1" applyBorder="1" applyAlignment="1" applyProtection="1">
      <alignment horizontal="center"/>
      <protection locked="0"/>
    </xf>
    <xf numFmtId="167" fontId="1" fillId="0" borderId="10" xfId="0" applyNumberFormat="1" applyFont="1" applyBorder="1" applyAlignment="1" applyProtection="1">
      <alignment horizontal="center" vertical="center"/>
      <protection locked="0"/>
    </xf>
    <xf numFmtId="167" fontId="1" fillId="0" borderId="9" xfId="0" applyNumberFormat="1" applyFont="1" applyBorder="1" applyAlignment="1" applyProtection="1">
      <alignment horizontal="center"/>
      <protection locked="0"/>
    </xf>
    <xf numFmtId="0" fontId="0" fillId="0" borderId="0" xfId="0" applyAlignment="1" applyProtection="1">
      <alignment wrapText="1"/>
      <protection locked="0"/>
    </xf>
    <xf numFmtId="0" fontId="23" fillId="0" borderId="0" xfId="0" applyFont="1" applyFill="1" applyAlignment="1" applyProtection="1">
      <alignment vertical="center" wrapText="1"/>
      <protection locked="0"/>
    </xf>
    <xf numFmtId="3" fontId="10" fillId="0" borderId="17" xfId="0" applyNumberFormat="1" applyFont="1" applyBorder="1" applyAlignment="1" applyProtection="1">
      <alignment vertical="center" wrapText="1"/>
      <protection hidden="1"/>
    </xf>
    <xf numFmtId="0" fontId="0" fillId="0" borderId="0" xfId="0" quotePrefix="1"/>
    <xf numFmtId="49" fontId="0" fillId="0" borderId="0" xfId="0" quotePrefix="1" applyNumberFormat="1" applyAlignment="1"/>
    <xf numFmtId="0" fontId="0" fillId="0" borderId="0" xfId="0" quotePrefix="1" applyAlignment="1"/>
    <xf numFmtId="0" fontId="3" fillId="4" borderId="5" xfId="0" applyFont="1" applyFill="1" applyBorder="1" applyAlignment="1" applyProtection="1">
      <alignment horizontal="left" vertical="center" wrapText="1" indent="1"/>
      <protection hidden="1"/>
    </xf>
    <xf numFmtId="3" fontId="13" fillId="4" borderId="3" xfId="0" applyNumberFormat="1" applyFont="1" applyFill="1" applyBorder="1" applyAlignment="1" applyProtection="1">
      <alignment horizontal="right"/>
      <protection locked="0"/>
    </xf>
    <xf numFmtId="3" fontId="13" fillId="0" borderId="3" xfId="0" applyNumberFormat="1" applyFont="1" applyFill="1" applyBorder="1" applyAlignment="1" applyProtection="1">
      <alignment horizontal="right"/>
      <protection locked="0"/>
    </xf>
    <xf numFmtId="3" fontId="0" fillId="4" borderId="3" xfId="0" applyNumberFormat="1" applyFont="1" applyFill="1" applyBorder="1" applyAlignment="1" applyProtection="1">
      <alignment horizontal="right"/>
      <protection locked="0"/>
    </xf>
    <xf numFmtId="167" fontId="1" fillId="0" borderId="10" xfId="0" applyNumberFormat="1" applyFont="1" applyBorder="1" applyAlignment="1" applyProtection="1">
      <alignment horizontal="center"/>
      <protection locked="0"/>
    </xf>
    <xf numFmtId="4" fontId="0" fillId="0" borderId="25" xfId="0" applyNumberFormat="1" applyBorder="1" applyProtection="1">
      <protection locked="0"/>
    </xf>
    <xf numFmtId="0" fontId="0" fillId="0" borderId="26" xfId="0" applyBorder="1" applyProtection="1">
      <protection locked="0"/>
    </xf>
    <xf numFmtId="169" fontId="0" fillId="0" borderId="12" xfId="0" applyNumberFormat="1" applyBorder="1" applyProtection="1">
      <protection locked="0"/>
    </xf>
    <xf numFmtId="169" fontId="1" fillId="0" borderId="14" xfId="0" applyNumberFormat="1" applyFont="1" applyBorder="1" applyProtection="1">
      <protection locked="0"/>
    </xf>
    <xf numFmtId="3" fontId="11" fillId="0" borderId="12" xfId="0" applyNumberFormat="1" applyFont="1" applyBorder="1" applyAlignment="1" applyProtection="1">
      <alignment wrapText="1"/>
      <protection hidden="1"/>
    </xf>
    <xf numFmtId="169" fontId="0" fillId="0" borderId="27" xfId="0" applyNumberFormat="1" applyBorder="1" applyProtection="1">
      <protection locked="0"/>
    </xf>
    <xf numFmtId="0" fontId="1" fillId="0" borderId="28" xfId="0" applyFont="1" applyBorder="1" applyAlignment="1" applyProtection="1">
      <alignment horizontal="center"/>
      <protection locked="0"/>
    </xf>
    <xf numFmtId="0" fontId="1" fillId="0" borderId="29" xfId="0" applyFont="1" applyBorder="1" applyAlignment="1" applyProtection="1">
      <alignment horizontal="center"/>
      <protection locked="0"/>
    </xf>
    <xf numFmtId="169" fontId="1" fillId="0" borderId="30" xfId="0" applyNumberFormat="1" applyFont="1" applyBorder="1" applyProtection="1">
      <protection locked="0"/>
    </xf>
    <xf numFmtId="3" fontId="0" fillId="0" borderId="27" xfId="0" applyNumberFormat="1" applyBorder="1" applyAlignment="1" applyProtection="1">
      <alignment vertical="center"/>
      <protection locked="0"/>
    </xf>
    <xf numFmtId="3" fontId="20" fillId="0" borderId="31" xfId="0" applyNumberFormat="1" applyFont="1" applyBorder="1" applyProtection="1">
      <protection locked="0"/>
    </xf>
    <xf numFmtId="168" fontId="0" fillId="0" borderId="27" xfId="0" applyNumberFormat="1" applyBorder="1" applyProtection="1">
      <protection locked="0"/>
    </xf>
    <xf numFmtId="3" fontId="1" fillId="0" borderId="30" xfId="0" applyNumberFormat="1" applyFont="1" applyBorder="1" applyProtection="1">
      <protection locked="0"/>
    </xf>
    <xf numFmtId="0" fontId="0" fillId="0" borderId="32" xfId="0" applyBorder="1" applyProtection="1">
      <protection locked="0"/>
    </xf>
    <xf numFmtId="0" fontId="1" fillId="0" borderId="33" xfId="0" applyFont="1" applyBorder="1" applyAlignment="1" applyProtection="1">
      <alignment horizontal="center"/>
      <protection locked="0"/>
    </xf>
    <xf numFmtId="3" fontId="1" fillId="0" borderId="34" xfId="0" applyNumberFormat="1" applyFont="1" applyBorder="1" applyAlignment="1" applyProtection="1">
      <alignment horizontal="right" vertical="center"/>
      <protection locked="0"/>
    </xf>
    <xf numFmtId="3" fontId="0" fillId="0" borderId="34" xfId="0" applyNumberFormat="1" applyFont="1" applyBorder="1" applyAlignment="1" applyProtection="1">
      <alignment horizontal="right" vertical="center"/>
      <protection locked="0"/>
    </xf>
    <xf numFmtId="3" fontId="0" fillId="0" borderId="35" xfId="0" applyNumberFormat="1" applyFont="1" applyBorder="1" applyAlignment="1" applyProtection="1">
      <alignment horizontal="right" vertical="center"/>
      <protection locked="0"/>
    </xf>
    <xf numFmtId="169" fontId="0" fillId="0" borderId="27" xfId="0" applyNumberFormat="1" applyBorder="1" applyAlignment="1" applyProtection="1">
      <alignment horizontal="right"/>
      <protection locked="0"/>
    </xf>
    <xf numFmtId="0" fontId="1" fillId="0" borderId="36" xfId="0" applyFont="1" applyBorder="1" applyAlignment="1" applyProtection="1">
      <alignment horizontal="center"/>
      <protection locked="0"/>
    </xf>
    <xf numFmtId="0" fontId="0" fillId="0" borderId="37" xfId="0" applyBorder="1" applyProtection="1">
      <protection locked="0"/>
    </xf>
    <xf numFmtId="167" fontId="0" fillId="0" borderId="9" xfId="0" applyNumberFormat="1" applyFont="1" applyBorder="1" applyAlignment="1" applyProtection="1">
      <alignment horizontal="center"/>
      <protection locked="0"/>
    </xf>
    <xf numFmtId="167" fontId="0" fillId="0" borderId="10" xfId="0" applyNumberFormat="1" applyFont="1" applyBorder="1" applyAlignment="1" applyProtection="1">
      <alignment horizontal="center"/>
      <protection locked="0"/>
    </xf>
    <xf numFmtId="0" fontId="1" fillId="0" borderId="38" xfId="0" applyFont="1" applyBorder="1" applyAlignment="1" applyProtection="1">
      <alignment horizontal="center"/>
      <protection locked="0"/>
    </xf>
    <xf numFmtId="0" fontId="0" fillId="0" borderId="39" xfId="0" applyBorder="1" applyProtection="1">
      <protection locked="0"/>
    </xf>
    <xf numFmtId="3" fontId="0" fillId="0" borderId="40" xfId="0" applyNumberFormat="1" applyFont="1" applyBorder="1" applyProtection="1">
      <protection locked="0"/>
    </xf>
    <xf numFmtId="3" fontId="0" fillId="0" borderId="40" xfId="2" applyNumberFormat="1" applyFont="1" applyBorder="1" applyAlignment="1" applyProtection="1">
      <alignment horizontal="right"/>
      <protection locked="0"/>
    </xf>
    <xf numFmtId="3" fontId="0" fillId="0" borderId="40" xfId="0" applyNumberFormat="1" applyFont="1" applyBorder="1" applyAlignment="1" applyProtection="1">
      <alignment horizontal="right" vertical="center"/>
      <protection locked="0"/>
    </xf>
    <xf numFmtId="3" fontId="0" fillId="0" borderId="40" xfId="0" applyNumberFormat="1" applyFont="1" applyBorder="1" applyAlignment="1" applyProtection="1">
      <alignment horizontal="right"/>
      <protection locked="0"/>
    </xf>
    <xf numFmtId="3" fontId="1" fillId="0" borderId="40" xfId="0" applyNumberFormat="1" applyFont="1" applyBorder="1" applyProtection="1">
      <protection locked="0"/>
    </xf>
    <xf numFmtId="0" fontId="1" fillId="0" borderId="41" xfId="0" applyFont="1" applyBorder="1" applyAlignment="1" applyProtection="1">
      <alignment horizontal="center"/>
      <protection locked="0"/>
    </xf>
    <xf numFmtId="0" fontId="0" fillId="0" borderId="42" xfId="0" applyBorder="1" applyProtection="1">
      <protection locked="0"/>
    </xf>
    <xf numFmtId="3" fontId="0" fillId="0" borderId="43" xfId="0" applyNumberFormat="1" applyFont="1" applyBorder="1" applyProtection="1">
      <protection locked="0"/>
    </xf>
    <xf numFmtId="3" fontId="0" fillId="0" borderId="43" xfId="2" applyNumberFormat="1" applyFont="1" applyBorder="1" applyAlignment="1" applyProtection="1">
      <alignment horizontal="right"/>
      <protection locked="0"/>
    </xf>
    <xf numFmtId="3" fontId="1" fillId="0" borderId="43" xfId="0" applyNumberFormat="1" applyFont="1" applyBorder="1" applyProtection="1">
      <protection locked="0"/>
    </xf>
    <xf numFmtId="3" fontId="0" fillId="0" borderId="42" xfId="0" applyNumberFormat="1" applyFont="1" applyBorder="1" applyProtection="1">
      <protection locked="0"/>
    </xf>
    <xf numFmtId="3" fontId="1" fillId="0" borderId="44" xfId="0" applyNumberFormat="1" applyFont="1" applyBorder="1" applyProtection="1">
      <protection locked="0"/>
    </xf>
    <xf numFmtId="0" fontId="1" fillId="0" borderId="45" xfId="0" applyFont="1" applyBorder="1" applyAlignment="1" applyProtection="1">
      <alignment horizontal="center"/>
      <protection locked="0"/>
    </xf>
    <xf numFmtId="169" fontId="0" fillId="0" borderId="46" xfId="0" applyNumberFormat="1" applyBorder="1" applyProtection="1">
      <protection locked="0"/>
    </xf>
    <xf numFmtId="169" fontId="0" fillId="0" borderId="47" xfId="0" applyNumberFormat="1" applyBorder="1" applyProtection="1">
      <protection locked="0"/>
    </xf>
    <xf numFmtId="169" fontId="0" fillId="0" borderId="48" xfId="0" applyNumberFormat="1" applyBorder="1" applyProtection="1">
      <protection locked="0"/>
    </xf>
    <xf numFmtId="169" fontId="0" fillId="0" borderId="49" xfId="0" applyNumberFormat="1" applyBorder="1" applyProtection="1">
      <protection locked="0"/>
    </xf>
    <xf numFmtId="169" fontId="1" fillId="0" borderId="50" xfId="0" applyNumberFormat="1" applyFont="1" applyBorder="1" applyProtection="1">
      <protection locked="0"/>
    </xf>
    <xf numFmtId="4" fontId="0" fillId="0" borderId="39" xfId="0" applyNumberFormat="1" applyBorder="1" applyProtection="1">
      <protection locked="0"/>
    </xf>
    <xf numFmtId="169" fontId="0" fillId="0" borderId="51" xfId="2" applyNumberFormat="1" applyFont="1" applyBorder="1" applyProtection="1">
      <protection locked="0"/>
    </xf>
    <xf numFmtId="169" fontId="0" fillId="0" borderId="43" xfId="2" applyNumberFormat="1" applyFont="1" applyBorder="1" applyAlignment="1" applyProtection="1">
      <alignment vertical="center"/>
      <protection locked="0"/>
    </xf>
    <xf numFmtId="169" fontId="0" fillId="0" borderId="43" xfId="2" applyNumberFormat="1" applyFont="1" applyBorder="1" applyProtection="1">
      <protection locked="0"/>
    </xf>
    <xf numFmtId="169" fontId="1" fillId="0" borderId="44" xfId="2" applyNumberFormat="1" applyFont="1" applyBorder="1" applyProtection="1">
      <protection locked="0"/>
    </xf>
    <xf numFmtId="0" fontId="1" fillId="0" borderId="0" xfId="0" applyFont="1" applyAlignment="1" applyProtection="1">
      <alignment horizontal="center"/>
      <protection locked="0"/>
    </xf>
    <xf numFmtId="0" fontId="0" fillId="0" borderId="0" xfId="0" applyBorder="1" applyProtection="1">
      <protection locked="0"/>
    </xf>
    <xf numFmtId="0" fontId="0" fillId="0" borderId="40" xfId="0" applyBorder="1" applyProtection="1">
      <protection locked="0"/>
    </xf>
    <xf numFmtId="0" fontId="1" fillId="0" borderId="52" xfId="0" applyFont="1" applyBorder="1" applyAlignment="1" applyProtection="1">
      <alignment horizontal="center"/>
      <protection locked="0"/>
    </xf>
    <xf numFmtId="3" fontId="20" fillId="0" borderId="54" xfId="0" applyNumberFormat="1" applyFont="1" applyBorder="1" applyProtection="1">
      <protection locked="0"/>
    </xf>
    <xf numFmtId="3" fontId="0" fillId="0" borderId="55" xfId="0" applyNumberFormat="1" applyBorder="1" applyAlignment="1" applyProtection="1">
      <alignment vertical="center"/>
      <protection locked="0"/>
    </xf>
    <xf numFmtId="168" fontId="0" fillId="0" borderId="55" xfId="0" applyNumberFormat="1" applyBorder="1" applyProtection="1">
      <protection locked="0"/>
    </xf>
    <xf numFmtId="3" fontId="1" fillId="0" borderId="56" xfId="0" applyNumberFormat="1" applyFont="1" applyBorder="1" applyProtection="1">
      <protection locked="0"/>
    </xf>
    <xf numFmtId="3" fontId="20" fillId="0" borderId="57" xfId="0" applyNumberFormat="1" applyFont="1" applyBorder="1" applyProtection="1">
      <protection locked="0"/>
    </xf>
    <xf numFmtId="3" fontId="0" fillId="0" borderId="58" xfId="0" applyNumberFormat="1" applyBorder="1" applyAlignment="1" applyProtection="1">
      <alignment vertical="center"/>
      <protection locked="0"/>
    </xf>
    <xf numFmtId="168" fontId="0" fillId="0" borderId="58" xfId="0" applyNumberFormat="1" applyBorder="1" applyProtection="1">
      <protection locked="0"/>
    </xf>
    <xf numFmtId="3" fontId="1" fillId="0" borderId="59" xfId="0" applyNumberFormat="1" applyFont="1" applyBorder="1" applyProtection="1">
      <protection locked="0"/>
    </xf>
    <xf numFmtId="0" fontId="1" fillId="0" borderId="60" xfId="0" applyFont="1" applyBorder="1" applyAlignment="1" applyProtection="1">
      <alignment horizontal="center"/>
      <protection locked="0"/>
    </xf>
    <xf numFmtId="3" fontId="1" fillId="0" borderId="58" xfId="0" applyNumberFormat="1" applyFont="1" applyBorder="1" applyProtection="1">
      <protection locked="0"/>
    </xf>
    <xf numFmtId="3" fontId="0" fillId="0" borderId="57" xfId="0" applyNumberFormat="1" applyBorder="1" applyProtection="1">
      <protection locked="0"/>
    </xf>
    <xf numFmtId="3" fontId="0" fillId="0" borderId="53" xfId="0" applyNumberFormat="1" applyBorder="1" applyProtection="1">
      <protection locked="0"/>
    </xf>
    <xf numFmtId="0" fontId="1" fillId="0" borderId="62" xfId="0" applyFont="1" applyBorder="1" applyAlignment="1" applyProtection="1">
      <alignment horizontal="center"/>
      <protection locked="0"/>
    </xf>
    <xf numFmtId="0" fontId="0" fillId="0" borderId="63" xfId="0" applyBorder="1" applyProtection="1">
      <protection locked="0"/>
    </xf>
    <xf numFmtId="3" fontId="0" fillId="0" borderId="64" xfId="0" applyNumberFormat="1" applyFont="1" applyBorder="1" applyProtection="1">
      <protection locked="0"/>
    </xf>
    <xf numFmtId="3" fontId="0" fillId="0" borderId="64" xfId="2" applyNumberFormat="1" applyFont="1" applyBorder="1" applyAlignment="1" applyProtection="1">
      <alignment horizontal="right"/>
      <protection locked="0"/>
    </xf>
    <xf numFmtId="3" fontId="1" fillId="0" borderId="64" xfId="0" applyNumberFormat="1" applyFont="1" applyBorder="1" applyProtection="1">
      <protection locked="0"/>
    </xf>
    <xf numFmtId="3" fontId="1" fillId="0" borderId="66" xfId="0" applyNumberFormat="1" applyFont="1" applyBorder="1" applyProtection="1">
      <protection locked="0"/>
    </xf>
    <xf numFmtId="3" fontId="1" fillId="0" borderId="65" xfId="0" applyNumberFormat="1" applyFont="1" applyBorder="1" applyProtection="1">
      <protection locked="0"/>
    </xf>
    <xf numFmtId="3" fontId="0" fillId="0" borderId="39" xfId="0" applyNumberFormat="1" applyFont="1" applyBorder="1" applyProtection="1">
      <protection locked="0"/>
    </xf>
    <xf numFmtId="169" fontId="0" fillId="0" borderId="40" xfId="0" applyNumberFormat="1" applyBorder="1" applyProtection="1">
      <protection locked="0"/>
    </xf>
    <xf numFmtId="169" fontId="0" fillId="0" borderId="40" xfId="0" applyNumberFormat="1" applyBorder="1" applyAlignment="1" applyProtection="1">
      <alignment horizontal="right"/>
      <protection locked="0"/>
    </xf>
    <xf numFmtId="169" fontId="1" fillId="0" borderId="66" xfId="0" applyNumberFormat="1" applyFont="1" applyBorder="1" applyProtection="1">
      <protection locked="0"/>
    </xf>
    <xf numFmtId="169" fontId="0" fillId="0" borderId="64" xfId="0" applyNumberFormat="1" applyBorder="1" applyProtection="1">
      <protection locked="0"/>
    </xf>
    <xf numFmtId="169" fontId="1" fillId="0" borderId="65" xfId="0" applyNumberFormat="1" applyFont="1" applyBorder="1" applyProtection="1">
      <protection locked="0"/>
    </xf>
    <xf numFmtId="4" fontId="0" fillId="0" borderId="67" xfId="0" applyNumberFormat="1" applyBorder="1" applyProtection="1">
      <protection locked="0"/>
    </xf>
    <xf numFmtId="0" fontId="0" fillId="0" borderId="68" xfId="0" applyBorder="1" applyProtection="1">
      <protection locked="0"/>
    </xf>
    <xf numFmtId="0" fontId="1" fillId="0" borderId="69" xfId="0" applyFont="1" applyBorder="1" applyAlignment="1" applyProtection="1">
      <alignment horizontal="center"/>
      <protection locked="0"/>
    </xf>
    <xf numFmtId="169" fontId="0" fillId="0" borderId="40" xfId="2" applyNumberFormat="1" applyFont="1" applyBorder="1" applyProtection="1">
      <protection locked="0"/>
    </xf>
    <xf numFmtId="169" fontId="0" fillId="0" borderId="40" xfId="2" applyNumberFormat="1" applyFont="1" applyBorder="1" applyAlignment="1" applyProtection="1">
      <alignment vertical="center"/>
      <protection locked="0"/>
    </xf>
    <xf numFmtId="169" fontId="1" fillId="0" borderId="66" xfId="2" applyNumberFormat="1" applyFont="1" applyBorder="1" applyProtection="1">
      <protection locked="0"/>
    </xf>
    <xf numFmtId="0" fontId="1" fillId="0" borderId="61" xfId="0" applyFont="1" applyBorder="1" applyAlignment="1" applyProtection="1">
      <alignment horizontal="center"/>
      <protection locked="0"/>
    </xf>
    <xf numFmtId="169" fontId="0" fillId="0" borderId="64" xfId="2" applyNumberFormat="1" applyFont="1" applyBorder="1" applyProtection="1">
      <protection locked="0"/>
    </xf>
    <xf numFmtId="169" fontId="0" fillId="0" borderId="64" xfId="2" applyNumberFormat="1" applyFont="1" applyBorder="1" applyAlignment="1" applyProtection="1">
      <alignment vertical="center"/>
      <protection locked="0"/>
    </xf>
    <xf numFmtId="169" fontId="1" fillId="0" borderId="65" xfId="2" applyNumberFormat="1" applyFont="1" applyBorder="1" applyProtection="1">
      <protection locked="0"/>
    </xf>
    <xf numFmtId="3" fontId="1" fillId="0" borderId="54" xfId="0" applyNumberFormat="1" applyFont="1" applyBorder="1" applyProtection="1">
      <protection locked="0"/>
    </xf>
    <xf numFmtId="3" fontId="0" fillId="0" borderId="55" xfId="0" applyNumberFormat="1" applyBorder="1" applyProtection="1">
      <protection locked="0"/>
    </xf>
    <xf numFmtId="3" fontId="0" fillId="0" borderId="56" xfId="0" applyNumberFormat="1" applyBorder="1" applyProtection="1">
      <protection locked="0"/>
    </xf>
    <xf numFmtId="3" fontId="1" fillId="0" borderId="57" xfId="0" applyNumberFormat="1" applyFont="1" applyBorder="1" applyProtection="1">
      <protection locked="0"/>
    </xf>
    <xf numFmtId="3" fontId="0" fillId="0" borderId="58" xfId="0" applyNumberFormat="1" applyBorder="1" applyProtection="1">
      <protection locked="0"/>
    </xf>
    <xf numFmtId="3" fontId="0" fillId="0" borderId="59" xfId="0" applyNumberFormat="1" applyBorder="1" applyProtection="1">
      <protection locked="0"/>
    </xf>
    <xf numFmtId="3" fontId="1" fillId="0" borderId="71" xfId="0" applyNumberFormat="1" applyFont="1" applyBorder="1" applyProtection="1">
      <protection locked="0"/>
    </xf>
    <xf numFmtId="0" fontId="0" fillId="0" borderId="72" xfId="0" applyBorder="1" applyProtection="1">
      <protection locked="0"/>
    </xf>
    <xf numFmtId="3" fontId="0" fillId="0" borderId="73" xfId="0" applyNumberFormat="1" applyFont="1" applyBorder="1" applyProtection="1">
      <protection locked="0"/>
    </xf>
    <xf numFmtId="3" fontId="0" fillId="0" borderId="73" xfId="2" applyNumberFormat="1" applyFont="1" applyBorder="1" applyAlignment="1" applyProtection="1">
      <alignment horizontal="right"/>
      <protection locked="0"/>
    </xf>
    <xf numFmtId="3" fontId="1" fillId="0" borderId="74" xfId="0" applyNumberFormat="1" applyFont="1" applyBorder="1" applyProtection="1">
      <protection locked="0"/>
    </xf>
    <xf numFmtId="3" fontId="0" fillId="0" borderId="72" xfId="0" applyNumberFormat="1" applyFont="1" applyBorder="1" applyProtection="1">
      <protection locked="0"/>
    </xf>
    <xf numFmtId="3" fontId="1" fillId="0" borderId="73" xfId="0" applyNumberFormat="1" applyFont="1" applyBorder="1" applyProtection="1">
      <protection locked="0"/>
    </xf>
    <xf numFmtId="3" fontId="1" fillId="0" borderId="75" xfId="0" applyNumberFormat="1" applyFont="1" applyBorder="1" applyProtection="1">
      <protection locked="0"/>
    </xf>
    <xf numFmtId="0" fontId="24" fillId="0" borderId="38" xfId="0" applyFont="1" applyBorder="1" applyAlignment="1" applyProtection="1">
      <alignment horizontal="center" wrapText="1"/>
      <protection locked="0"/>
    </xf>
    <xf numFmtId="0" fontId="24" fillId="0" borderId="62" xfId="0" applyFont="1" applyBorder="1" applyAlignment="1" applyProtection="1">
      <alignment horizontal="center" wrapText="1"/>
      <protection locked="0"/>
    </xf>
    <xf numFmtId="169" fontId="0" fillId="0" borderId="76" xfId="0" applyNumberFormat="1" applyBorder="1" applyProtection="1">
      <protection locked="0"/>
    </xf>
    <xf numFmtId="169" fontId="1" fillId="0" borderId="77" xfId="0" applyNumberFormat="1" applyFont="1" applyBorder="1" applyProtection="1">
      <protection locked="0"/>
    </xf>
    <xf numFmtId="0" fontId="24" fillId="0" borderId="28" xfId="0" applyFont="1" applyBorder="1" applyAlignment="1" applyProtection="1">
      <alignment horizontal="center" wrapText="1"/>
      <protection locked="0"/>
    </xf>
    <xf numFmtId="0" fontId="1" fillId="0" borderId="70" xfId="0" applyFont="1" applyBorder="1" applyAlignment="1" applyProtection="1">
      <alignment horizontal="center"/>
      <protection locked="0"/>
    </xf>
    <xf numFmtId="169" fontId="0" fillId="0" borderId="73" xfId="2" applyNumberFormat="1" applyFont="1" applyBorder="1" applyProtection="1">
      <protection locked="0"/>
    </xf>
    <xf numFmtId="169" fontId="0" fillId="0" borderId="73" xfId="2" applyNumberFormat="1" applyFont="1" applyBorder="1" applyAlignment="1" applyProtection="1">
      <alignment vertical="center"/>
      <protection locked="0"/>
    </xf>
    <xf numFmtId="169" fontId="1" fillId="0" borderId="75" xfId="2" applyNumberFormat="1" applyFont="1" applyBorder="1" applyProtection="1">
      <protection locked="0"/>
    </xf>
    <xf numFmtId="0" fontId="0" fillId="0" borderId="78" xfId="0" applyBorder="1" applyProtection="1">
      <protection locked="0"/>
    </xf>
    <xf numFmtId="3" fontId="0" fillId="0" borderId="76" xfId="0" applyNumberFormat="1" applyFont="1" applyBorder="1" applyProtection="1">
      <protection locked="0"/>
    </xf>
    <xf numFmtId="3" fontId="0" fillId="0" borderId="76" xfId="2" applyNumberFormat="1" applyFont="1" applyBorder="1" applyAlignment="1" applyProtection="1">
      <alignment horizontal="right"/>
      <protection locked="0"/>
    </xf>
    <xf numFmtId="3" fontId="0" fillId="0" borderId="78" xfId="0" applyNumberFormat="1" applyFont="1" applyBorder="1" applyProtection="1">
      <protection locked="0"/>
    </xf>
    <xf numFmtId="3" fontId="1" fillId="0" borderId="76" xfId="0" applyNumberFormat="1" applyFont="1" applyBorder="1" applyProtection="1">
      <protection locked="0"/>
    </xf>
    <xf numFmtId="3" fontId="1" fillId="0" borderId="77" xfId="0" applyNumberFormat="1" applyFont="1" applyBorder="1" applyProtection="1">
      <protection locked="0"/>
    </xf>
    <xf numFmtId="167" fontId="0" fillId="0" borderId="20" xfId="0" quotePrefix="1" applyNumberFormat="1" applyBorder="1" applyAlignment="1" applyProtection="1">
      <alignment horizontal="center"/>
      <protection locked="0"/>
    </xf>
    <xf numFmtId="0" fontId="1" fillId="0" borderId="79" xfId="0" applyFont="1" applyBorder="1" applyAlignment="1" applyProtection="1">
      <alignment horizontal="center"/>
      <protection locked="0"/>
    </xf>
    <xf numFmtId="169" fontId="0" fillId="0" borderId="76" xfId="2" applyNumberFormat="1" applyFont="1" applyBorder="1" applyProtection="1">
      <protection locked="0"/>
    </xf>
    <xf numFmtId="169" fontId="0" fillId="0" borderId="76" xfId="2" applyNumberFormat="1" applyFont="1" applyBorder="1" applyAlignment="1" applyProtection="1">
      <alignment vertical="center"/>
      <protection locked="0"/>
    </xf>
    <xf numFmtId="169" fontId="1" fillId="0" borderId="77" xfId="2" applyNumberFormat="1" applyFont="1" applyBorder="1" applyProtection="1">
      <protection locked="0"/>
    </xf>
  </cellXfs>
  <cellStyles count="3">
    <cellStyle name="Lien hypertexte" xfId="1" builtinId="8"/>
    <cellStyle name="Milliers" xfId="2" builtinId="3"/>
    <cellStyle name="Normal" xfId="0" builtinId="0"/>
  </cellStyles>
  <dxfs count="0"/>
  <tableStyles count="0" defaultTableStyle="TableStyleMedium2" defaultPivotStyle="PivotStyleLight16"/>
  <colors>
    <mruColors>
      <color rgb="FF05A8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chartsheet" Target="chartsheets/sheet2.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image" Target="../media/image3.gif"/><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4.gif"/></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image" Target="../media/image5.gif"/><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desc!$E$111</c:f>
          <c:strCache>
            <c:ptCount val="1"/>
            <c:pt idx="0">
              <c:v>Verteilung des Betriebsertrages</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j-lt"/>
              <a:ea typeface="+mn-ea"/>
              <a:cs typeface="+mn-cs"/>
            </a:defRPr>
          </a:pPr>
          <a:endParaRPr lang="fr-FR"/>
        </a:p>
      </c:txPr>
    </c:title>
    <c:autoTitleDeleted val="0"/>
    <c:plotArea>
      <c:layout>
        <c:manualLayout>
          <c:layoutTarget val="inner"/>
          <c:xMode val="edge"/>
          <c:yMode val="edge"/>
          <c:x val="6.5012188566768894E-2"/>
          <c:y val="8.6844132285345474E-2"/>
          <c:w val="0.7080056916854528"/>
          <c:h val="0.83942413516559455"/>
        </c:manualLayout>
      </c:layout>
      <c:barChart>
        <c:barDir val="col"/>
        <c:grouping val="percentStacked"/>
        <c:varyColors val="0"/>
        <c:ser>
          <c:idx val="1"/>
          <c:order val="0"/>
          <c:tx>
            <c:strRef>
              <c:f>'Tab_F1 masqué'!$A$6</c:f>
              <c:strCache>
                <c:ptCount val="1"/>
                <c:pt idx="0">
                  <c:v>Festnetzdienste</c:v>
                </c:pt>
              </c:strCache>
            </c:strRef>
          </c:tx>
          <c:spPr>
            <a:solidFill>
              <a:srgbClr val="05A8AF"/>
            </a:solidFill>
            <a:ln>
              <a:noFill/>
            </a:ln>
            <a:effectLst/>
          </c:spPr>
          <c:invertIfNegative val="0"/>
          <c:dLbls>
            <c:dLbl>
              <c:idx val="0"/>
              <c:tx>
                <c:rich>
                  <a:bodyPr/>
                  <a:lstStyle/>
                  <a:p>
                    <a:fld id="{FDCD0988-EADE-492D-9B33-9965099BD7F3}" type="CELLRANGE">
                      <a:rPr lang="en-US"/>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821-41C0-A4F7-E312EEE347E1}"/>
                </c:ext>
              </c:extLst>
            </c:dLbl>
            <c:dLbl>
              <c:idx val="1"/>
              <c:tx>
                <c:rich>
                  <a:bodyPr/>
                  <a:lstStyle/>
                  <a:p>
                    <a:fld id="{8D58E2EF-6983-4705-8BE3-1E173645D2B2}"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49E-4E8B-94DD-8A8F669C3A0B}"/>
                </c:ext>
              </c:extLst>
            </c:dLbl>
            <c:dLbl>
              <c:idx val="2"/>
              <c:tx>
                <c:rich>
                  <a:bodyPr/>
                  <a:lstStyle/>
                  <a:p>
                    <a:fld id="{453633E3-50A5-4EB4-BE34-D38B3B060794}"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49E-4E8B-94DD-8A8F669C3A0B}"/>
                </c:ext>
              </c:extLst>
            </c:dLbl>
            <c:dLbl>
              <c:idx val="3"/>
              <c:tx>
                <c:rich>
                  <a:bodyPr/>
                  <a:lstStyle/>
                  <a:p>
                    <a:fld id="{17C4CDEE-631F-449C-A60C-DE540D4869C7}"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49E-4E8B-94DD-8A8F669C3A0B}"/>
                </c:ext>
              </c:extLst>
            </c:dLbl>
            <c:dLbl>
              <c:idx val="4"/>
              <c:tx>
                <c:rich>
                  <a:bodyPr/>
                  <a:lstStyle/>
                  <a:p>
                    <a:fld id="{225FA08A-68E4-44BE-8B84-85A3EC8D2B3A}"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49E-4E8B-94DD-8A8F669C3A0B}"/>
                </c:ext>
              </c:extLst>
            </c:dLbl>
            <c:dLbl>
              <c:idx val="5"/>
              <c:tx>
                <c:rich>
                  <a:bodyPr/>
                  <a:lstStyle/>
                  <a:p>
                    <a:fld id="{02703889-AA57-4BA7-8D60-49CCA80CA220}"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49E-4E8B-94DD-8A8F669C3A0B}"/>
                </c:ext>
              </c:extLst>
            </c:dLbl>
            <c:dLbl>
              <c:idx val="6"/>
              <c:tx>
                <c:rich>
                  <a:bodyPr/>
                  <a:lstStyle/>
                  <a:p>
                    <a:fld id="{F6E5C556-50E1-413B-9357-8DD3EA157A76}"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49E-4E8B-94DD-8A8F669C3A0B}"/>
                </c:ext>
              </c:extLst>
            </c:dLbl>
            <c:dLbl>
              <c:idx val="7"/>
              <c:tx>
                <c:rich>
                  <a:bodyPr/>
                  <a:lstStyle/>
                  <a:p>
                    <a:fld id="{C00AD792-0B90-41E4-A433-44B0D9646992}"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49E-4E8B-94DD-8A8F669C3A0B}"/>
                </c:ext>
              </c:extLst>
            </c:dLbl>
            <c:dLbl>
              <c:idx val="8"/>
              <c:tx>
                <c:rich>
                  <a:bodyPr/>
                  <a:lstStyle/>
                  <a:p>
                    <a:fld id="{54DD1541-397F-4679-826E-0C5D748B70A0}"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49E-4E8B-94DD-8A8F669C3A0B}"/>
                </c:ext>
              </c:extLst>
            </c:dLbl>
            <c:dLbl>
              <c:idx val="9"/>
              <c:tx>
                <c:rich>
                  <a:bodyPr/>
                  <a:lstStyle/>
                  <a:p>
                    <a:fld id="{FB644C6A-7530-4C1F-8024-D7A6A6126BE1}"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49E-4E8B-94DD-8A8F669C3A0B}"/>
                </c:ext>
              </c:extLst>
            </c:dLbl>
            <c:dLbl>
              <c:idx val="10"/>
              <c:tx>
                <c:rich>
                  <a:bodyPr/>
                  <a:lstStyle/>
                  <a:p>
                    <a:fld id="{E4FC9976-3273-4CB9-B2C3-8467D85A4012}"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49E-4E8B-94DD-8A8F669C3A0B}"/>
                </c:ext>
              </c:extLst>
            </c:dLbl>
            <c:dLbl>
              <c:idx val="11"/>
              <c:tx>
                <c:rich>
                  <a:bodyPr/>
                  <a:lstStyle/>
                  <a:p>
                    <a:fld id="{C7BCE676-60AF-4EC0-BC65-19F139CF6E03}"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49E-4E8B-94DD-8A8F669C3A0B}"/>
                </c:ext>
              </c:extLst>
            </c:dLbl>
            <c:dLbl>
              <c:idx val="12"/>
              <c:tx>
                <c:rich>
                  <a:bodyPr/>
                  <a:lstStyle/>
                  <a:p>
                    <a:fld id="{860A604F-152D-470F-8157-643672C6BE17}"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049E-4E8B-94DD-8A8F669C3A0B}"/>
                </c:ext>
              </c:extLst>
            </c:dLbl>
            <c:dLbl>
              <c:idx val="13"/>
              <c:tx>
                <c:rich>
                  <a:bodyPr/>
                  <a:lstStyle/>
                  <a:p>
                    <a:fld id="{59C2590F-3BD8-49BB-AD5E-195947FA7CA1}"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49E-4E8B-94DD-8A8F669C3A0B}"/>
                </c:ext>
              </c:extLst>
            </c:dLbl>
            <c:dLbl>
              <c:idx val="14"/>
              <c:tx>
                <c:rich>
                  <a:bodyPr/>
                  <a:lstStyle/>
                  <a:p>
                    <a:fld id="{392145C6-D028-43C9-884D-53022BDE828D}"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049E-4E8B-94DD-8A8F669C3A0B}"/>
                </c:ext>
              </c:extLst>
            </c:dLbl>
            <c:dLbl>
              <c:idx val="15"/>
              <c:tx>
                <c:rich>
                  <a:bodyPr/>
                  <a:lstStyle/>
                  <a:p>
                    <a:fld id="{D1531453-672B-4E78-A41F-DCBA2F297AC2}"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49E-4E8B-94DD-8A8F669C3A0B}"/>
                </c:ext>
              </c:extLst>
            </c:dLbl>
            <c:dLbl>
              <c:idx val="16"/>
              <c:tx>
                <c:rich>
                  <a:bodyPr/>
                  <a:lstStyle/>
                  <a:p>
                    <a:fld id="{CC889730-656F-4C41-84B3-3983D8F563D4}"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049E-4E8B-94DD-8A8F669C3A0B}"/>
                </c:ext>
              </c:extLst>
            </c:dLbl>
            <c:dLbl>
              <c:idx val="17"/>
              <c:tx>
                <c:rich>
                  <a:bodyPr/>
                  <a:lstStyle/>
                  <a:p>
                    <a:fld id="{B45A3E70-7E76-4104-8313-580E841324F5}"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049E-4E8B-94DD-8A8F669C3A0B}"/>
                </c:ext>
              </c:extLst>
            </c:dLbl>
            <c:dLbl>
              <c:idx val="18"/>
              <c:tx>
                <c:rich>
                  <a:bodyPr/>
                  <a:lstStyle/>
                  <a:p>
                    <a:fld id="{0E03A046-6588-4DC8-8B9A-16FA421A51F9}" type="CELLREF">
                      <a:rPr lang="en-US"/>
                      <a:pPr/>
                      <a:t>[REFCELL]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dlblFTEntry>
                      <c15:txfldGUID>{0E03A046-6588-4DC8-8B9A-16FA421A51F9}</c15:txfldGUID>
                      <c15:f>'Tab_F1 masqué'!$T$7</c15:f>
                      <c15:dlblFieldTableCache>
                        <c:ptCount val="1"/>
                        <c:pt idx="0">
                          <c:v>35</c:v>
                        </c:pt>
                      </c15:dlblFieldTableCache>
                    </c15:dlblFTEntry>
                  </c15:dlblFieldTable>
                  <c15:showDataLabelsRange val="0"/>
                </c:ext>
                <c:ext xmlns:c16="http://schemas.microsoft.com/office/drawing/2014/chart" uri="{C3380CC4-5D6E-409C-BE32-E72D297353CC}">
                  <c16:uniqueId val="{00000026-049E-4E8B-94DD-8A8F669C3A0B}"/>
                </c:ext>
              </c:extLst>
            </c:dLbl>
            <c:dLbl>
              <c:idx val="19"/>
              <c:tx>
                <c:rich>
                  <a:bodyPr/>
                  <a:lstStyle/>
                  <a:p>
                    <a:fld id="{81FE784B-DF3E-4723-BE6D-BB3F5AE94C3D}"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7EFF-41F1-9582-275BA381B57B}"/>
                </c:ext>
              </c:extLst>
            </c:dLbl>
            <c:dLbl>
              <c:idx val="20"/>
              <c:tx>
                <c:rich>
                  <a:bodyPr/>
                  <a:lstStyle/>
                  <a:p>
                    <a:fld id="{CE74C7F1-FA8E-4393-82B9-01065AD011D4}"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4642-432C-9D74-C04EAB27C372}"/>
                </c:ext>
              </c:extLst>
            </c:dLbl>
            <c:dLbl>
              <c:idx val="21"/>
              <c:tx>
                <c:rich>
                  <a:bodyPr/>
                  <a:lstStyle/>
                  <a:p>
                    <a:fld id="{8542B9D7-12A2-4AC1-8F12-59988063CE27}"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5CE-4C17-9332-02C39557759A}"/>
                </c:ext>
              </c:extLst>
            </c:dLbl>
            <c:dLbl>
              <c:idx val="22"/>
              <c:tx>
                <c:rich>
                  <a:bodyPr/>
                  <a:lstStyle/>
                  <a:p>
                    <a:fld id="{D6C69354-A8BD-4230-9E23-90E479455876}"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4B91-47D6-B0FA-90959269D173}"/>
                </c:ext>
              </c:extLst>
            </c:dLbl>
            <c:dLbl>
              <c:idx val="23"/>
              <c:tx>
                <c:rich>
                  <a:bodyPr/>
                  <a:lstStyle/>
                  <a:p>
                    <a:fld id="{67259B3D-4B42-4795-8E4B-3EFB62FFF0E5}"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310-41D9-BF6B-2D1F8A1BEAC1}"/>
                </c:ext>
              </c:extLst>
            </c:dLbl>
            <c:dLbl>
              <c:idx val="24"/>
              <c:tx>
                <c:rich>
                  <a:bodyPr/>
                  <a:lstStyle/>
                  <a:p>
                    <a:fld id="{F2FE33B4-8B00-42A5-A839-672C5EC2A758}"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569-49C7-9206-1080F4801F85}"/>
                </c:ext>
              </c:extLst>
            </c:dLbl>
            <c:dLbl>
              <c:idx val="25"/>
              <c:tx>
                <c:rich>
                  <a:bodyPr/>
                  <a:lstStyle/>
                  <a:p>
                    <a:fld id="{E898F3B1-7092-4E68-A1BB-865612BF95D6}"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518-4C25-8D8C-0D9EA9B2DFAD}"/>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Tab_F1!$B$4:$AA$4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'Tab_F1 masqué'!$B$6:$AA$6</c:f>
              <c:numCache>
                <c:formatCode>#,##0</c:formatCode>
                <c:ptCount val="26"/>
                <c:pt idx="0">
                  <c:v>6273489</c:v>
                </c:pt>
                <c:pt idx="1">
                  <c:v>5843949</c:v>
                </c:pt>
                <c:pt idx="2">
                  <c:v>4974187</c:v>
                </c:pt>
                <c:pt idx="3">
                  <c:v>4409332</c:v>
                </c:pt>
                <c:pt idx="4">
                  <c:v>4437974</c:v>
                </c:pt>
                <c:pt idx="5">
                  <c:v>4689816</c:v>
                </c:pt>
                <c:pt idx="6">
                  <c:v>4853543</c:v>
                </c:pt>
                <c:pt idx="7">
                  <c:v>4830630.2354699988</c:v>
                </c:pt>
                <c:pt idx="8">
                  <c:v>4654310.00679</c:v>
                </c:pt>
                <c:pt idx="9">
                  <c:v>5470793.4342899984</c:v>
                </c:pt>
                <c:pt idx="10">
                  <c:v>5116219.9119399991</c:v>
                </c:pt>
                <c:pt idx="11">
                  <c:v>5409499.3293800019</c:v>
                </c:pt>
                <c:pt idx="12">
                  <c:v>5263834.5939560011</c:v>
                </c:pt>
                <c:pt idx="13">
                  <c:v>5203618.2724800203</c:v>
                </c:pt>
                <c:pt idx="14">
                  <c:v>6099977.3400000008</c:v>
                </c:pt>
                <c:pt idx="15">
                  <c:v>6186556.4510000004</c:v>
                </c:pt>
                <c:pt idx="16">
                  <c:v>6374891.1388399992</c:v>
                </c:pt>
                <c:pt idx="17">
                  <c:v>6614301.7799999984</c:v>
                </c:pt>
                <c:pt idx="18">
                  <c:v>6497239.0960000018</c:v>
                </c:pt>
                <c:pt idx="19">
                  <c:v>5757798.0847299984</c:v>
                </c:pt>
                <c:pt idx="20">
                  <c:v>5133282.9090000009</c:v>
                </c:pt>
                <c:pt idx="21">
                  <c:v>3921968.9948999998</c:v>
                </c:pt>
                <c:pt idx="22">
                  <c:v>4112461.436999999</c:v>
                </c:pt>
                <c:pt idx="23">
                  <c:v>3952587.5109999999</c:v>
                </c:pt>
                <c:pt idx="24">
                  <c:v>3953096.5049999999</c:v>
                </c:pt>
                <c:pt idx="25">
                  <c:v>3855445.4989999998</c:v>
                </c:pt>
              </c:numCache>
            </c:numRef>
          </c:val>
          <c:extLst>
            <c:ext xmlns:c15="http://schemas.microsoft.com/office/drawing/2012/chart" uri="{02D57815-91ED-43cb-92C2-25804820EDAC}">
              <c15:datalabelsRange>
                <c15:f>'Tab_F1 masqué'!$B$7:$AA$7</c15:f>
                <c15:dlblRangeCache>
                  <c:ptCount val="26"/>
                  <c:pt idx="0">
                    <c:v>56</c:v>
                  </c:pt>
                  <c:pt idx="1">
                    <c:v>45</c:v>
                  </c:pt>
                  <c:pt idx="2">
                    <c:v>36</c:v>
                  </c:pt>
                  <c:pt idx="3">
                    <c:v>30</c:v>
                  </c:pt>
                  <c:pt idx="4">
                    <c:v>30</c:v>
                  </c:pt>
                  <c:pt idx="5">
                    <c:v>31</c:v>
                  </c:pt>
                  <c:pt idx="6">
                    <c:v>30</c:v>
                  </c:pt>
                  <c:pt idx="7">
                    <c:v>30</c:v>
                  </c:pt>
                  <c:pt idx="8">
                    <c:v>29</c:v>
                  </c:pt>
                  <c:pt idx="9">
                    <c:v>32</c:v>
                  </c:pt>
                  <c:pt idx="10">
                    <c:v>29</c:v>
                  </c:pt>
                  <c:pt idx="11">
                    <c:v>31</c:v>
                  </c:pt>
                  <c:pt idx="12">
                    <c:v>30</c:v>
                  </c:pt>
                  <c:pt idx="13">
                    <c:v>30</c:v>
                  </c:pt>
                  <c:pt idx="14">
                    <c:v>35</c:v>
                  </c:pt>
                  <c:pt idx="15">
                    <c:v>35</c:v>
                  </c:pt>
                  <c:pt idx="16">
                    <c:v>34</c:v>
                  </c:pt>
                  <c:pt idx="17">
                    <c:v>36</c:v>
                  </c:pt>
                  <c:pt idx="18">
                    <c:v>35</c:v>
                  </c:pt>
                  <c:pt idx="19">
                    <c:v>32</c:v>
                  </c:pt>
                  <c:pt idx="20">
                    <c:v>28</c:v>
                  </c:pt>
                  <c:pt idx="21">
                    <c:v>22</c:v>
                  </c:pt>
                  <c:pt idx="22">
                    <c:v>24</c:v>
                  </c:pt>
                  <c:pt idx="23">
                    <c:v>25</c:v>
                  </c:pt>
                  <c:pt idx="24">
                    <c:v>25</c:v>
                  </c:pt>
                  <c:pt idx="25">
                    <c:v>25</c:v>
                  </c:pt>
                </c15:dlblRangeCache>
              </c15:datalabelsRange>
            </c:ext>
            <c:ext xmlns:c16="http://schemas.microsoft.com/office/drawing/2014/chart" uri="{C3380CC4-5D6E-409C-BE32-E72D297353CC}">
              <c16:uniqueId val="{00000027-049E-4E8B-94DD-8A8F669C3A0B}"/>
            </c:ext>
          </c:extLst>
        </c:ser>
        <c:ser>
          <c:idx val="2"/>
          <c:order val="1"/>
          <c:tx>
            <c:strRef>
              <c:f>'Tab_F1 masqué'!$A$8</c:f>
              <c:strCache>
                <c:ptCount val="1"/>
                <c:pt idx="0">
                  <c:v>Mobilfunkdienste</c:v>
                </c:pt>
              </c:strCache>
            </c:strRef>
          </c:tx>
          <c:spPr>
            <a:solidFill>
              <a:srgbClr val="05A8AF">
                <a:alpha val="74902"/>
              </a:srgbClr>
            </a:solidFill>
            <a:ln>
              <a:noFill/>
            </a:ln>
            <a:effectLst/>
          </c:spPr>
          <c:invertIfNegative val="0"/>
          <c:dLbls>
            <c:dLbl>
              <c:idx val="0"/>
              <c:tx>
                <c:rich>
                  <a:bodyPr/>
                  <a:lstStyle/>
                  <a:p>
                    <a:fld id="{79D2CF3F-0083-4133-8E2C-F248256D0433}"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821-41C0-A4F7-E312EEE347E1}"/>
                </c:ext>
              </c:extLst>
            </c:dLbl>
            <c:dLbl>
              <c:idx val="1"/>
              <c:tx>
                <c:rich>
                  <a:bodyPr/>
                  <a:lstStyle/>
                  <a:p>
                    <a:fld id="{B1A102E6-8D6F-47AA-882B-3A4895D70DC9}"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049E-4E8B-94DD-8A8F669C3A0B}"/>
                </c:ext>
              </c:extLst>
            </c:dLbl>
            <c:dLbl>
              <c:idx val="2"/>
              <c:tx>
                <c:rich>
                  <a:bodyPr/>
                  <a:lstStyle/>
                  <a:p>
                    <a:fld id="{686BF109-B1B6-41C7-9078-E2731C81F5E3}"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049E-4E8B-94DD-8A8F669C3A0B}"/>
                </c:ext>
              </c:extLst>
            </c:dLbl>
            <c:dLbl>
              <c:idx val="3"/>
              <c:tx>
                <c:rich>
                  <a:bodyPr/>
                  <a:lstStyle/>
                  <a:p>
                    <a:fld id="{128E1DE1-E303-40AF-9DC4-BFC46A23BAE5}"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049E-4E8B-94DD-8A8F669C3A0B}"/>
                </c:ext>
              </c:extLst>
            </c:dLbl>
            <c:dLbl>
              <c:idx val="4"/>
              <c:tx>
                <c:rich>
                  <a:bodyPr/>
                  <a:lstStyle/>
                  <a:p>
                    <a:fld id="{68FECF37-9648-45B3-84D8-DFD1B5A7D9BD}"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049E-4E8B-94DD-8A8F669C3A0B}"/>
                </c:ext>
              </c:extLst>
            </c:dLbl>
            <c:dLbl>
              <c:idx val="5"/>
              <c:tx>
                <c:rich>
                  <a:bodyPr/>
                  <a:lstStyle/>
                  <a:p>
                    <a:fld id="{10F67550-11C9-4488-A171-AFDA40AC4628}"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049E-4E8B-94DD-8A8F669C3A0B}"/>
                </c:ext>
              </c:extLst>
            </c:dLbl>
            <c:dLbl>
              <c:idx val="6"/>
              <c:tx>
                <c:rich>
                  <a:bodyPr/>
                  <a:lstStyle/>
                  <a:p>
                    <a:fld id="{1671CB46-4B68-4125-9A99-741DF59E727A}"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2-049E-4E8B-94DD-8A8F669C3A0B}"/>
                </c:ext>
              </c:extLst>
            </c:dLbl>
            <c:dLbl>
              <c:idx val="7"/>
              <c:tx>
                <c:rich>
                  <a:bodyPr/>
                  <a:lstStyle/>
                  <a:p>
                    <a:fld id="{C71C766B-AF7A-4EB4-823C-6259BAC05401}"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3-049E-4E8B-94DD-8A8F669C3A0B}"/>
                </c:ext>
              </c:extLst>
            </c:dLbl>
            <c:dLbl>
              <c:idx val="8"/>
              <c:tx>
                <c:rich>
                  <a:bodyPr/>
                  <a:lstStyle/>
                  <a:p>
                    <a:fld id="{B9204630-C10F-451B-81E8-4FF241340C68}"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4-049E-4E8B-94DD-8A8F669C3A0B}"/>
                </c:ext>
              </c:extLst>
            </c:dLbl>
            <c:dLbl>
              <c:idx val="9"/>
              <c:tx>
                <c:rich>
                  <a:bodyPr/>
                  <a:lstStyle/>
                  <a:p>
                    <a:fld id="{21A2153A-0D35-4A3A-8736-7C9B0B538810}"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5-049E-4E8B-94DD-8A8F669C3A0B}"/>
                </c:ext>
              </c:extLst>
            </c:dLbl>
            <c:dLbl>
              <c:idx val="10"/>
              <c:tx>
                <c:rich>
                  <a:bodyPr/>
                  <a:lstStyle/>
                  <a:p>
                    <a:fld id="{4D299620-4844-4D21-BD65-0A899B60C694}"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049E-4E8B-94DD-8A8F669C3A0B}"/>
                </c:ext>
              </c:extLst>
            </c:dLbl>
            <c:dLbl>
              <c:idx val="11"/>
              <c:tx>
                <c:rich>
                  <a:bodyPr/>
                  <a:lstStyle/>
                  <a:p>
                    <a:fld id="{E1490D68-856E-46A4-ABF3-979504DB11F8}"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7-049E-4E8B-94DD-8A8F669C3A0B}"/>
                </c:ext>
              </c:extLst>
            </c:dLbl>
            <c:dLbl>
              <c:idx val="12"/>
              <c:tx>
                <c:rich>
                  <a:bodyPr/>
                  <a:lstStyle/>
                  <a:p>
                    <a:fld id="{3A8134FB-5B9B-42C3-8EEE-E79AF3E57281}"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049E-4E8B-94DD-8A8F669C3A0B}"/>
                </c:ext>
              </c:extLst>
            </c:dLbl>
            <c:dLbl>
              <c:idx val="13"/>
              <c:tx>
                <c:rich>
                  <a:bodyPr/>
                  <a:lstStyle/>
                  <a:p>
                    <a:fld id="{C4EF84E5-37EF-4734-855E-385CB67A457F}"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049E-4E8B-94DD-8A8F669C3A0B}"/>
                </c:ext>
              </c:extLst>
            </c:dLbl>
            <c:dLbl>
              <c:idx val="14"/>
              <c:tx>
                <c:rich>
                  <a:bodyPr/>
                  <a:lstStyle/>
                  <a:p>
                    <a:fld id="{01566F46-A367-45A1-B150-DBF99D30CABF}"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A-049E-4E8B-94DD-8A8F669C3A0B}"/>
                </c:ext>
              </c:extLst>
            </c:dLbl>
            <c:dLbl>
              <c:idx val="15"/>
              <c:tx>
                <c:rich>
                  <a:bodyPr/>
                  <a:lstStyle/>
                  <a:p>
                    <a:fld id="{C7EBA4B9-C789-4283-8A28-70B6AE85D25B}"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049E-4E8B-94DD-8A8F669C3A0B}"/>
                </c:ext>
              </c:extLst>
            </c:dLbl>
            <c:dLbl>
              <c:idx val="16"/>
              <c:tx>
                <c:rich>
                  <a:bodyPr/>
                  <a:lstStyle/>
                  <a:p>
                    <a:fld id="{B30E8031-465F-4108-AE37-2DD02250A2C3}"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C-049E-4E8B-94DD-8A8F669C3A0B}"/>
                </c:ext>
              </c:extLst>
            </c:dLbl>
            <c:dLbl>
              <c:idx val="17"/>
              <c:tx>
                <c:rich>
                  <a:bodyPr/>
                  <a:lstStyle/>
                  <a:p>
                    <a:fld id="{6B393908-98BA-4D28-BCBE-D793313866A8}"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D-049E-4E8B-94DD-8A8F669C3A0B}"/>
                </c:ext>
              </c:extLst>
            </c:dLbl>
            <c:dLbl>
              <c:idx val="18"/>
              <c:tx>
                <c:rich>
                  <a:bodyPr/>
                  <a:lstStyle/>
                  <a:p>
                    <a:fld id="{E627A4FC-59B8-4264-AE7B-E68E4D4738A2}"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E-049E-4E8B-94DD-8A8F669C3A0B}"/>
                </c:ext>
              </c:extLst>
            </c:dLbl>
            <c:dLbl>
              <c:idx val="19"/>
              <c:tx>
                <c:rich>
                  <a:bodyPr/>
                  <a:lstStyle/>
                  <a:p>
                    <a:fld id="{FDC041BB-AFD8-4D59-900A-FCA675620095}"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7EFF-41F1-9582-275BA381B57B}"/>
                </c:ext>
              </c:extLst>
            </c:dLbl>
            <c:dLbl>
              <c:idx val="20"/>
              <c:tx>
                <c:rich>
                  <a:bodyPr/>
                  <a:lstStyle/>
                  <a:p>
                    <a:fld id="{CE37665B-BE68-4B46-ADEF-7851DF7203BE}"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642-432C-9D74-C04EAB27C372}"/>
                </c:ext>
              </c:extLst>
            </c:dLbl>
            <c:dLbl>
              <c:idx val="21"/>
              <c:tx>
                <c:rich>
                  <a:bodyPr/>
                  <a:lstStyle/>
                  <a:p>
                    <a:fld id="{5F356F53-4823-4DAD-82A2-5B91B2E76C7E}"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5CE-4C17-9332-02C39557759A}"/>
                </c:ext>
              </c:extLst>
            </c:dLbl>
            <c:dLbl>
              <c:idx val="22"/>
              <c:tx>
                <c:rich>
                  <a:bodyPr/>
                  <a:lstStyle/>
                  <a:p>
                    <a:fld id="{CDD8860D-B25A-4249-9E7C-8C622DB2ECFC}"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B91-47D6-B0FA-90959269D173}"/>
                </c:ext>
              </c:extLst>
            </c:dLbl>
            <c:dLbl>
              <c:idx val="23"/>
              <c:tx>
                <c:rich>
                  <a:bodyPr/>
                  <a:lstStyle/>
                  <a:p>
                    <a:fld id="{41ACE722-B1D9-4470-8FB6-E4834E93A059}"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310-41D9-BF6B-2D1F8A1BEAC1}"/>
                </c:ext>
              </c:extLst>
            </c:dLbl>
            <c:dLbl>
              <c:idx val="24"/>
              <c:tx>
                <c:rich>
                  <a:bodyPr/>
                  <a:lstStyle/>
                  <a:p>
                    <a:fld id="{8E5E9CCE-9B80-4106-8425-383675D49904}"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569-49C7-9206-1080F4801F85}"/>
                </c:ext>
              </c:extLst>
            </c:dLbl>
            <c:dLbl>
              <c:idx val="25"/>
              <c:tx>
                <c:rich>
                  <a:bodyPr/>
                  <a:lstStyle/>
                  <a:p>
                    <a:fld id="{98930AEE-F8CE-4C2E-B073-C34AEEE66E52}"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2FE-4B63-BD01-69E79A88022A}"/>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Tab_F1!$B$4:$AA$4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'Tab_F1 masqué'!$B$8:$AA$8</c:f>
              <c:numCache>
                <c:formatCode>#,##0</c:formatCode>
                <c:ptCount val="26"/>
                <c:pt idx="0">
                  <c:v>1794423</c:v>
                </c:pt>
                <c:pt idx="1">
                  <c:v>2504894</c:v>
                </c:pt>
                <c:pt idx="2">
                  <c:v>3157062</c:v>
                </c:pt>
                <c:pt idx="3">
                  <c:v>3883181</c:v>
                </c:pt>
                <c:pt idx="4">
                  <c:v>4216071</c:v>
                </c:pt>
                <c:pt idx="5">
                  <c:v>4472112</c:v>
                </c:pt>
                <c:pt idx="6">
                  <c:v>4736432</c:v>
                </c:pt>
                <c:pt idx="7">
                  <c:v>4817689.3780000005</c:v>
                </c:pt>
                <c:pt idx="8">
                  <c:v>4739870.7319999998</c:v>
                </c:pt>
                <c:pt idx="9">
                  <c:v>4877563.2</c:v>
                </c:pt>
                <c:pt idx="10">
                  <c:v>5044591.5999999996</c:v>
                </c:pt>
                <c:pt idx="11">
                  <c:v>4629787.2149999999</c:v>
                </c:pt>
                <c:pt idx="12">
                  <c:v>4881565.6250000009</c:v>
                </c:pt>
                <c:pt idx="13">
                  <c:v>5075443.9620000003</c:v>
                </c:pt>
                <c:pt idx="14">
                  <c:v>4664609.4610000001</c:v>
                </c:pt>
                <c:pt idx="15">
                  <c:v>4558695.6499999994</c:v>
                </c:pt>
                <c:pt idx="16">
                  <c:v>4641492.2123899991</c:v>
                </c:pt>
                <c:pt idx="17">
                  <c:v>4178024.55</c:v>
                </c:pt>
                <c:pt idx="18">
                  <c:v>4367023.7699999996</c:v>
                </c:pt>
                <c:pt idx="19">
                  <c:v>5373278.3309999993</c:v>
                </c:pt>
                <c:pt idx="20">
                  <c:v>4133834.9899999998</c:v>
                </c:pt>
                <c:pt idx="21">
                  <c:v>4065580.4895499996</c:v>
                </c:pt>
                <c:pt idx="22">
                  <c:v>3923628.3059999989</c:v>
                </c:pt>
                <c:pt idx="23">
                  <c:v>2990386.8119999999</c:v>
                </c:pt>
                <c:pt idx="24">
                  <c:v>3025932.1719999998</c:v>
                </c:pt>
                <c:pt idx="25">
                  <c:v>3026821.426</c:v>
                </c:pt>
              </c:numCache>
            </c:numRef>
          </c:val>
          <c:extLst>
            <c:ext xmlns:c15="http://schemas.microsoft.com/office/drawing/2012/chart" uri="{02D57815-91ED-43cb-92C2-25804820EDAC}">
              <c15:datalabelsRange>
                <c15:f>'Tab_F1 masqué'!$B$9:$AA$9</c15:f>
                <c15:dlblRangeCache>
                  <c:ptCount val="26"/>
                  <c:pt idx="0">
                    <c:v>16</c:v>
                  </c:pt>
                  <c:pt idx="1">
                    <c:v>19</c:v>
                  </c:pt>
                  <c:pt idx="2">
                    <c:v>23</c:v>
                  </c:pt>
                  <c:pt idx="3">
                    <c:v>26</c:v>
                  </c:pt>
                  <c:pt idx="4">
                    <c:v>28</c:v>
                  </c:pt>
                  <c:pt idx="5">
                    <c:v>29</c:v>
                  </c:pt>
                  <c:pt idx="6">
                    <c:v>30</c:v>
                  </c:pt>
                  <c:pt idx="7">
                    <c:v>30</c:v>
                  </c:pt>
                  <c:pt idx="8">
                    <c:v>29</c:v>
                  </c:pt>
                  <c:pt idx="9">
                    <c:v>28</c:v>
                  </c:pt>
                  <c:pt idx="10">
                    <c:v>29</c:v>
                  </c:pt>
                  <c:pt idx="11">
                    <c:v>27</c:v>
                  </c:pt>
                  <c:pt idx="12">
                    <c:v>28</c:v>
                  </c:pt>
                  <c:pt idx="13">
                    <c:v>29</c:v>
                  </c:pt>
                  <c:pt idx="14">
                    <c:v>26</c:v>
                  </c:pt>
                  <c:pt idx="15">
                    <c:v>26</c:v>
                  </c:pt>
                  <c:pt idx="16">
                    <c:v>25</c:v>
                  </c:pt>
                  <c:pt idx="17">
                    <c:v>23</c:v>
                  </c:pt>
                  <c:pt idx="18">
                    <c:v>24</c:v>
                  </c:pt>
                  <c:pt idx="19">
                    <c:v>30</c:v>
                  </c:pt>
                  <c:pt idx="20">
                    <c:v>22</c:v>
                  </c:pt>
                  <c:pt idx="21">
                    <c:v>23</c:v>
                  </c:pt>
                  <c:pt idx="22">
                    <c:v>23</c:v>
                  </c:pt>
                  <c:pt idx="23">
                    <c:v>19</c:v>
                  </c:pt>
                  <c:pt idx="24">
                    <c:v>19</c:v>
                  </c:pt>
                  <c:pt idx="25">
                    <c:v>19</c:v>
                  </c:pt>
                </c15:dlblRangeCache>
              </c15:datalabelsRange>
            </c:ext>
            <c:ext xmlns:c16="http://schemas.microsoft.com/office/drawing/2014/chart" uri="{C3380CC4-5D6E-409C-BE32-E72D297353CC}">
              <c16:uniqueId val="{0000004F-049E-4E8B-94DD-8A8F669C3A0B}"/>
            </c:ext>
          </c:extLst>
        </c:ser>
        <c:ser>
          <c:idx val="10"/>
          <c:order val="2"/>
          <c:tx>
            <c:strRef>
              <c:f>'Tab_F1 masqué'!$A$17</c:f>
              <c:strCache>
                <c:ptCount val="1"/>
                <c:pt idx="0">
                  <c:v>Interkonnektionsertrag</c:v>
                </c:pt>
              </c:strCache>
            </c:strRef>
          </c:tx>
          <c:spPr>
            <a:solidFill>
              <a:srgbClr val="05A8AF">
                <a:alpha val="50196"/>
              </a:srgbClr>
            </a:solidFill>
            <a:ln>
              <a:noFill/>
            </a:ln>
            <a:effectLst/>
          </c:spPr>
          <c:invertIfNegative val="0"/>
          <c:dLbls>
            <c:dLbl>
              <c:idx val="0"/>
              <c:tx>
                <c:rich>
                  <a:bodyPr/>
                  <a:lstStyle/>
                  <a:p>
                    <a:fld id="{D155F758-84D0-4605-B7D5-992213EDF13A}"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821-41C0-A4F7-E312EEE347E1}"/>
                </c:ext>
              </c:extLst>
            </c:dLbl>
            <c:dLbl>
              <c:idx val="1"/>
              <c:tx>
                <c:rich>
                  <a:bodyPr/>
                  <a:lstStyle/>
                  <a:p>
                    <a:fld id="{33A4F510-9D92-46B1-B957-1191C1740CCF}"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7EFF-41F1-9582-275BA381B57B}"/>
                </c:ext>
              </c:extLst>
            </c:dLbl>
            <c:dLbl>
              <c:idx val="2"/>
              <c:tx>
                <c:rich>
                  <a:bodyPr/>
                  <a:lstStyle/>
                  <a:p>
                    <a:fld id="{C1D57F83-1768-404D-9B86-04DAAC0DF747}"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A-7EFF-41F1-9582-275BA381B57B}"/>
                </c:ext>
              </c:extLst>
            </c:dLbl>
            <c:dLbl>
              <c:idx val="3"/>
              <c:tx>
                <c:rich>
                  <a:bodyPr/>
                  <a:lstStyle/>
                  <a:p>
                    <a:fld id="{3B55DC71-660B-4BFA-A8B7-D1B97237D25A}"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7EFF-41F1-9582-275BA381B57B}"/>
                </c:ext>
              </c:extLst>
            </c:dLbl>
            <c:dLbl>
              <c:idx val="4"/>
              <c:tx>
                <c:rich>
                  <a:bodyPr/>
                  <a:lstStyle/>
                  <a:p>
                    <a:fld id="{D2C4C36D-49A9-4E0B-90C2-941923C73026}"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C-7EFF-41F1-9582-275BA381B57B}"/>
                </c:ext>
              </c:extLst>
            </c:dLbl>
            <c:dLbl>
              <c:idx val="5"/>
              <c:tx>
                <c:rich>
                  <a:bodyPr/>
                  <a:lstStyle/>
                  <a:p>
                    <a:fld id="{EA812959-C3AC-418E-ABDD-83B003B194C2}"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D-7EFF-41F1-9582-275BA381B57B}"/>
                </c:ext>
              </c:extLst>
            </c:dLbl>
            <c:dLbl>
              <c:idx val="6"/>
              <c:tx>
                <c:rich>
                  <a:bodyPr/>
                  <a:lstStyle/>
                  <a:p>
                    <a:fld id="{D487EA26-0E12-4375-8D86-357E0CC2BF79}"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E-7EFF-41F1-9582-275BA381B57B}"/>
                </c:ext>
              </c:extLst>
            </c:dLbl>
            <c:dLbl>
              <c:idx val="7"/>
              <c:tx>
                <c:rich>
                  <a:bodyPr/>
                  <a:lstStyle/>
                  <a:p>
                    <a:fld id="{3F6394C7-76B8-4F3D-8224-EAB1A16B06FE}"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7EFF-41F1-9582-275BA381B57B}"/>
                </c:ext>
              </c:extLst>
            </c:dLbl>
            <c:dLbl>
              <c:idx val="8"/>
              <c:tx>
                <c:rich>
                  <a:bodyPr/>
                  <a:lstStyle/>
                  <a:p>
                    <a:fld id="{61AB6377-2282-4046-8BD3-64486E04141D}"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0-7EFF-41F1-9582-275BA381B57B}"/>
                </c:ext>
              </c:extLst>
            </c:dLbl>
            <c:dLbl>
              <c:idx val="9"/>
              <c:tx>
                <c:rich>
                  <a:bodyPr/>
                  <a:lstStyle/>
                  <a:p>
                    <a:fld id="{E01553A6-5100-40E6-B573-306F711FCBAD}"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1-7EFF-41F1-9582-275BA381B57B}"/>
                </c:ext>
              </c:extLst>
            </c:dLbl>
            <c:dLbl>
              <c:idx val="10"/>
              <c:tx>
                <c:rich>
                  <a:bodyPr/>
                  <a:lstStyle/>
                  <a:p>
                    <a:fld id="{8B94161C-B138-42A4-8729-89CB99AAB523}"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2-7EFF-41F1-9582-275BA381B57B}"/>
                </c:ext>
              </c:extLst>
            </c:dLbl>
            <c:dLbl>
              <c:idx val="11"/>
              <c:tx>
                <c:rich>
                  <a:bodyPr/>
                  <a:lstStyle/>
                  <a:p>
                    <a:fld id="{C61D8218-F2A5-4099-8A7E-0252284BA880}"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3-7EFF-41F1-9582-275BA381B57B}"/>
                </c:ext>
              </c:extLst>
            </c:dLbl>
            <c:dLbl>
              <c:idx val="12"/>
              <c:tx>
                <c:rich>
                  <a:bodyPr/>
                  <a:lstStyle/>
                  <a:p>
                    <a:fld id="{88BEB5F3-5749-4D8A-B374-D83089AA69A1}"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4-7EFF-41F1-9582-275BA381B57B}"/>
                </c:ext>
              </c:extLst>
            </c:dLbl>
            <c:dLbl>
              <c:idx val="13"/>
              <c:tx>
                <c:rich>
                  <a:bodyPr/>
                  <a:lstStyle/>
                  <a:p>
                    <a:fld id="{ACE248F0-29C4-4C39-8CC0-C9216523C8E4}"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5-7EFF-41F1-9582-275BA381B57B}"/>
                </c:ext>
              </c:extLst>
            </c:dLbl>
            <c:dLbl>
              <c:idx val="14"/>
              <c:tx>
                <c:rich>
                  <a:bodyPr/>
                  <a:lstStyle/>
                  <a:p>
                    <a:fld id="{1BF4B426-F686-4970-9EE4-61587349F7C0}"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6-7EFF-41F1-9582-275BA381B57B}"/>
                </c:ext>
              </c:extLst>
            </c:dLbl>
            <c:dLbl>
              <c:idx val="15"/>
              <c:tx>
                <c:rich>
                  <a:bodyPr/>
                  <a:lstStyle/>
                  <a:p>
                    <a:fld id="{89880492-51D8-4191-9625-E795590FA4B9}"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7-7EFF-41F1-9582-275BA381B57B}"/>
                </c:ext>
              </c:extLst>
            </c:dLbl>
            <c:dLbl>
              <c:idx val="16"/>
              <c:tx>
                <c:rich>
                  <a:bodyPr/>
                  <a:lstStyle/>
                  <a:p>
                    <a:fld id="{85F0A692-8931-4F9C-89F0-6E5D4E1F2484}"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8-7EFF-41F1-9582-275BA381B57B}"/>
                </c:ext>
              </c:extLst>
            </c:dLbl>
            <c:dLbl>
              <c:idx val="17"/>
              <c:tx>
                <c:rich>
                  <a:bodyPr/>
                  <a:lstStyle/>
                  <a:p>
                    <a:fld id="{B3942C9E-0A3E-4EB4-BFBD-476AE4A3FBBD}"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9-7EFF-41F1-9582-275BA381B57B}"/>
                </c:ext>
              </c:extLst>
            </c:dLbl>
            <c:dLbl>
              <c:idx val="18"/>
              <c:tx>
                <c:rich>
                  <a:bodyPr/>
                  <a:lstStyle/>
                  <a:p>
                    <a:fld id="{B26F7F3F-8AD0-48BC-B018-0062F9FD55A2}"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A-7EFF-41F1-9582-275BA381B57B}"/>
                </c:ext>
              </c:extLst>
            </c:dLbl>
            <c:dLbl>
              <c:idx val="19"/>
              <c:tx>
                <c:rich>
                  <a:bodyPr/>
                  <a:lstStyle/>
                  <a:p>
                    <a:fld id="{CF49B4FF-5886-4062-9E6A-7386729E88F9}"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B-7EFF-41F1-9582-275BA381B57B}"/>
                </c:ext>
              </c:extLst>
            </c:dLbl>
            <c:dLbl>
              <c:idx val="20"/>
              <c:tx>
                <c:rich>
                  <a:bodyPr/>
                  <a:lstStyle/>
                  <a:p>
                    <a:fld id="{24F19EC1-1F3C-4AB5-AFDC-286EBA1A0C86}"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642-432C-9D74-C04EAB27C372}"/>
                </c:ext>
              </c:extLst>
            </c:dLbl>
            <c:dLbl>
              <c:idx val="21"/>
              <c:tx>
                <c:rich>
                  <a:bodyPr/>
                  <a:lstStyle/>
                  <a:p>
                    <a:fld id="{C66B3822-CC89-48C8-B76F-E744037F169E}"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5CE-4C17-9332-02C39557759A}"/>
                </c:ext>
              </c:extLst>
            </c:dLbl>
            <c:dLbl>
              <c:idx val="22"/>
              <c:tx>
                <c:rich>
                  <a:bodyPr/>
                  <a:lstStyle/>
                  <a:p>
                    <a:fld id="{B607C933-9213-4787-9664-3DE8BDE5881A}"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B91-47D6-B0FA-90959269D173}"/>
                </c:ext>
              </c:extLst>
            </c:dLbl>
            <c:dLbl>
              <c:idx val="23"/>
              <c:tx>
                <c:rich>
                  <a:bodyPr/>
                  <a:lstStyle/>
                  <a:p>
                    <a:fld id="{F45BD754-097E-4552-B412-790FF1406FEB}"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310-41D9-BF6B-2D1F8A1BEAC1}"/>
                </c:ext>
              </c:extLst>
            </c:dLbl>
            <c:dLbl>
              <c:idx val="24"/>
              <c:tx>
                <c:rich>
                  <a:bodyPr/>
                  <a:lstStyle/>
                  <a:p>
                    <a:fld id="{515AF07A-307A-4C5E-9877-BA1839214971}"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569-49C7-9206-1080F4801F85}"/>
                </c:ext>
              </c:extLst>
            </c:dLbl>
            <c:dLbl>
              <c:idx val="25"/>
              <c:tx>
                <c:rich>
                  <a:bodyPr/>
                  <a:lstStyle/>
                  <a:p>
                    <a:fld id="{92C8AFDB-D8ED-4F0E-9A51-7E36DE6E5249}"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2FE-4B63-BD01-69E79A88022A}"/>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Tab_F1!$B$4:$AA$4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'Tab_F1 masqué'!$B$17:$AA$17</c:f>
              <c:numCache>
                <c:formatCode>#,##0</c:formatCode>
                <c:ptCount val="26"/>
                <c:pt idx="0">
                  <c:v>913015</c:v>
                </c:pt>
                <c:pt idx="1">
                  <c:v>1356777</c:v>
                </c:pt>
                <c:pt idx="2">
                  <c:v>2947905</c:v>
                </c:pt>
                <c:pt idx="3">
                  <c:v>2723103</c:v>
                </c:pt>
                <c:pt idx="4">
                  <c:v>2705953</c:v>
                </c:pt>
                <c:pt idx="5">
                  <c:v>2903985</c:v>
                </c:pt>
                <c:pt idx="6">
                  <c:v>3241991</c:v>
                </c:pt>
                <c:pt idx="7">
                  <c:v>3197179.0300000003</c:v>
                </c:pt>
                <c:pt idx="8">
                  <c:v>3473364.5730000003</c:v>
                </c:pt>
                <c:pt idx="9">
                  <c:v>3730835.611</c:v>
                </c:pt>
                <c:pt idx="10">
                  <c:v>3720873.2510000006</c:v>
                </c:pt>
                <c:pt idx="11">
                  <c:v>3650128.7950000004</c:v>
                </c:pt>
                <c:pt idx="12">
                  <c:v>3386427</c:v>
                </c:pt>
                <c:pt idx="13">
                  <c:v>3484103.6108500003</c:v>
                </c:pt>
                <c:pt idx="14">
                  <c:v>3085601.3030000003</c:v>
                </c:pt>
                <c:pt idx="15">
                  <c:v>3068203.4569999999</c:v>
                </c:pt>
                <c:pt idx="16">
                  <c:v>3519542.3453899999</c:v>
                </c:pt>
                <c:pt idx="17">
                  <c:v>3373644.4000000004</c:v>
                </c:pt>
                <c:pt idx="18">
                  <c:v>3447630.5060000005</c:v>
                </c:pt>
                <c:pt idx="19">
                  <c:v>3279839.2229999998</c:v>
                </c:pt>
                <c:pt idx="20">
                  <c:v>3409846.3758800002</c:v>
                </c:pt>
                <c:pt idx="21">
                  <c:v>3617065.1840000013</c:v>
                </c:pt>
                <c:pt idx="22">
                  <c:v>2618750.6490000002</c:v>
                </c:pt>
                <c:pt idx="23">
                  <c:v>2478105.2659999998</c:v>
                </c:pt>
                <c:pt idx="24">
                  <c:v>2260920.1469999999</c:v>
                </c:pt>
                <c:pt idx="25">
                  <c:v>2317161.6919999998</c:v>
                </c:pt>
              </c:numCache>
            </c:numRef>
          </c:val>
          <c:extLst>
            <c:ext xmlns:c15="http://schemas.microsoft.com/office/drawing/2012/chart" uri="{02D57815-91ED-43cb-92C2-25804820EDAC}">
              <c15:datalabelsRange>
                <c15:f>'Tab_F1 masqué'!$B$18:$AA$18</c15:f>
                <c15:dlblRangeCache>
                  <c:ptCount val="26"/>
                  <c:pt idx="0">
                    <c:v>8</c:v>
                  </c:pt>
                  <c:pt idx="1">
                    <c:v>10</c:v>
                  </c:pt>
                  <c:pt idx="2">
                    <c:v>21</c:v>
                  </c:pt>
                  <c:pt idx="3">
                    <c:v>18</c:v>
                  </c:pt>
                  <c:pt idx="4">
                    <c:v>18</c:v>
                  </c:pt>
                  <c:pt idx="5">
                    <c:v>19</c:v>
                  </c:pt>
                  <c:pt idx="6">
                    <c:v>20</c:v>
                  </c:pt>
                  <c:pt idx="7">
                    <c:v>20</c:v>
                  </c:pt>
                  <c:pt idx="8">
                    <c:v>21</c:v>
                  </c:pt>
                  <c:pt idx="9">
                    <c:v>22</c:v>
                  </c:pt>
                  <c:pt idx="10">
                    <c:v>21</c:v>
                  </c:pt>
                  <c:pt idx="11">
                    <c:v>21</c:v>
                  </c:pt>
                  <c:pt idx="12">
                    <c:v>19</c:v>
                  </c:pt>
                  <c:pt idx="13">
                    <c:v>20</c:v>
                  </c:pt>
                  <c:pt idx="14">
                    <c:v>17</c:v>
                  </c:pt>
                  <c:pt idx="15">
                    <c:v>17</c:v>
                  </c:pt>
                  <c:pt idx="16">
                    <c:v>19</c:v>
                  </c:pt>
                  <c:pt idx="17">
                    <c:v>18</c:v>
                  </c:pt>
                  <c:pt idx="18">
                    <c:v>19</c:v>
                  </c:pt>
                  <c:pt idx="19">
                    <c:v>18</c:v>
                  </c:pt>
                  <c:pt idx="20">
                    <c:v>18</c:v>
                  </c:pt>
                  <c:pt idx="21">
                    <c:v>21</c:v>
                  </c:pt>
                  <c:pt idx="22">
                    <c:v>15</c:v>
                  </c:pt>
                  <c:pt idx="23">
                    <c:v>16</c:v>
                  </c:pt>
                  <c:pt idx="24">
                    <c:v>14</c:v>
                  </c:pt>
                  <c:pt idx="25">
                    <c:v>15</c:v>
                  </c:pt>
                </c15:dlblRangeCache>
              </c15:datalabelsRange>
            </c:ext>
            <c:ext xmlns:c16="http://schemas.microsoft.com/office/drawing/2014/chart" uri="{C3380CC4-5D6E-409C-BE32-E72D297353CC}">
              <c16:uniqueId val="{0000002D-7EFF-41F1-9582-275BA381B57B}"/>
            </c:ext>
          </c:extLst>
        </c:ser>
        <c:ser>
          <c:idx val="0"/>
          <c:order val="3"/>
          <c:tx>
            <c:strRef>
              <c:f>'Tab_F1 masqué'!$A$10</c:f>
              <c:strCache>
                <c:ptCount val="1"/>
                <c:pt idx="0">
                  <c:v>Konvergente Dienstpakete (festes und mobiles Festnetz)</c:v>
                </c:pt>
              </c:strCache>
            </c:strRef>
          </c:tx>
          <c:spPr>
            <a:blipFill>
              <a:blip xmlns:r="http://schemas.openxmlformats.org/officeDocument/2006/relationships" r:embed="rId3"/>
              <a:stretch>
                <a:fillRect/>
              </a:stretch>
            </a:blipFill>
            <a:ln>
              <a:noFill/>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9D5-4963-B1F6-3C38A40480FF}"/>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9D5-4963-B1F6-3C38A40480FF}"/>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9D5-4963-B1F6-3C38A40480FF}"/>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9D5-4963-B1F6-3C38A40480FF}"/>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9D5-4963-B1F6-3C38A40480FF}"/>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9D5-4963-B1F6-3C38A40480FF}"/>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9D5-4963-B1F6-3C38A40480FF}"/>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9D5-4963-B1F6-3C38A40480FF}"/>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9D5-4963-B1F6-3C38A40480FF}"/>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9D5-4963-B1F6-3C38A40480FF}"/>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9D5-4963-B1F6-3C38A40480FF}"/>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9D5-4963-B1F6-3C38A40480FF}"/>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9D5-4963-B1F6-3C38A40480FF}"/>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9D5-4963-B1F6-3C38A40480FF}"/>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9D5-4963-B1F6-3C38A40480FF}"/>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9D5-4963-B1F6-3C38A40480FF}"/>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9D5-4963-B1F6-3C38A40480FF}"/>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9D5-4963-B1F6-3C38A40480FF}"/>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9D5-4963-B1F6-3C38A40480FF}"/>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9D5-4963-B1F6-3C38A40480FF}"/>
                </c:ext>
              </c:extLst>
            </c:dLbl>
            <c:dLbl>
              <c:idx val="20"/>
              <c:tx>
                <c:rich>
                  <a:bodyPr/>
                  <a:lstStyle/>
                  <a:p>
                    <a:fld id="{84A11F1F-4F29-4A81-A0CD-C0EEECBB1E31}" type="CELLRANGE">
                      <a:rPr lang="en-US"/>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29D5-4963-B1F6-3C38A40480FF}"/>
                </c:ext>
              </c:extLst>
            </c:dLbl>
            <c:dLbl>
              <c:idx val="21"/>
              <c:tx>
                <c:rich>
                  <a:bodyPr/>
                  <a:lstStyle/>
                  <a:p>
                    <a:fld id="{1AD49559-6C0E-46AF-B6A5-369A6D202E0C}"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5CE-4C17-9332-02C39557759A}"/>
                </c:ext>
              </c:extLst>
            </c:dLbl>
            <c:dLbl>
              <c:idx val="22"/>
              <c:tx>
                <c:rich>
                  <a:bodyPr/>
                  <a:lstStyle/>
                  <a:p>
                    <a:fld id="{DC376028-DC21-45F9-AD99-27EFC7C881D3}"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B91-47D6-B0FA-90959269D173}"/>
                </c:ext>
              </c:extLst>
            </c:dLbl>
            <c:dLbl>
              <c:idx val="23"/>
              <c:tx>
                <c:rich>
                  <a:bodyPr/>
                  <a:lstStyle/>
                  <a:p>
                    <a:fld id="{269B14ED-BF2F-4DC9-83D0-B35BE296CEE7}"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310-41D9-BF6B-2D1F8A1BEAC1}"/>
                </c:ext>
              </c:extLst>
            </c:dLbl>
            <c:dLbl>
              <c:idx val="24"/>
              <c:tx>
                <c:rich>
                  <a:bodyPr/>
                  <a:lstStyle/>
                  <a:p>
                    <a:fld id="{AFD16529-56E3-4E3C-A850-14219FD2840A}"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569-49C7-9206-1080F4801F85}"/>
                </c:ext>
              </c:extLst>
            </c:dLbl>
            <c:dLbl>
              <c:idx val="25"/>
              <c:tx>
                <c:rich>
                  <a:bodyPr/>
                  <a:lstStyle/>
                  <a:p>
                    <a:fld id="{F59CCA4A-94CA-4ECC-8B82-72333CBDD6C7}" type="CELLRANGE">
                      <a:rPr lang="fr-CH"/>
                      <a:pPr/>
                      <a:t>[PLAGECELL]</a:t>
                    </a:fld>
                    <a:endParaRPr lang="fr-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2FE-4B63-BD01-69E79A88022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Tab_F1!$B$4:$AA$4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'Tab_F1 masqué'!$B$10:$AA$10</c:f>
              <c:numCache>
                <c:formatCode>#,##0</c:formatCode>
                <c:ptCount val="26"/>
                <c:pt idx="20">
                  <c:v>1908367.93</c:v>
                </c:pt>
                <c:pt idx="21">
                  <c:v>2221448.5890000002</c:v>
                </c:pt>
                <c:pt idx="22">
                  <c:v>2841305.6170000001</c:v>
                </c:pt>
                <c:pt idx="23">
                  <c:v>2803466.98</c:v>
                </c:pt>
                <c:pt idx="24">
                  <c:v>2895839.389</c:v>
                </c:pt>
                <c:pt idx="25">
                  <c:v>2953310.0380000002</c:v>
                </c:pt>
              </c:numCache>
            </c:numRef>
          </c:val>
          <c:extLst>
            <c:ext xmlns:c15="http://schemas.microsoft.com/office/drawing/2012/chart" uri="{02D57815-91ED-43cb-92C2-25804820EDAC}">
              <c15:datalabelsRange>
                <c15:f>'Tab_F1 masqué'!$B$11:$ZA$11</c15:f>
                <c15:dlblRangeCache>
                  <c:ptCount val="6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10</c:v>
                  </c:pt>
                  <c:pt idx="21">
                    <c:v>13</c:v>
                  </c:pt>
                  <c:pt idx="22">
                    <c:v>17</c:v>
                  </c:pt>
                  <c:pt idx="23">
                    <c:v>18</c:v>
                  </c:pt>
                  <c:pt idx="24">
                    <c:v>19</c:v>
                  </c:pt>
                  <c:pt idx="25">
                    <c:v>19</c:v>
                  </c:pt>
                </c15:dlblRangeCache>
              </c15:datalabelsRange>
            </c:ext>
            <c:ext xmlns:c16="http://schemas.microsoft.com/office/drawing/2014/chart" uri="{C3380CC4-5D6E-409C-BE32-E72D297353CC}">
              <c16:uniqueId val="{00000002-29D5-4963-B1F6-3C38A40480FF}"/>
            </c:ext>
          </c:extLst>
        </c:ser>
        <c:ser>
          <c:idx val="13"/>
          <c:order val="4"/>
          <c:tx>
            <c:strRef>
              <c:f>'Tab_F1 masqué'!$A$20</c:f>
              <c:strCache>
                <c:ptCount val="1"/>
                <c:pt idx="0">
                  <c:v>Andere</c:v>
                </c:pt>
              </c:strCache>
            </c:strRef>
          </c:tx>
          <c:spPr>
            <a:blipFill dpi="0" rotWithShape="1">
              <a:blip xmlns:r="http://schemas.openxmlformats.org/officeDocument/2006/relationships" r:embed="rId4">
                <a:extLst>
                  <a:ext uri="{28A0092B-C50C-407E-A947-70E740481C1C}">
                    <a14:useLocalDpi xmlns:a14="http://schemas.microsoft.com/office/drawing/2010/main" val="0"/>
                  </a:ext>
                </a:extLst>
              </a:blip>
              <a:srcRect/>
              <a:stretch>
                <a:fillRect/>
              </a:stretch>
            </a:blipFill>
            <a:ln>
              <a:noFill/>
            </a:ln>
            <a:effectLst/>
          </c:spPr>
          <c:invertIfNegative val="0"/>
          <c:dLbls>
            <c:dLbl>
              <c:idx val="0"/>
              <c:tx>
                <c:rich>
                  <a:bodyPr/>
                  <a:lstStyle/>
                  <a:p>
                    <a:fld id="{3020D120-7FEC-4E92-81D7-95D05AB863D7}"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821-41C0-A4F7-E312EEE347E1}"/>
                </c:ext>
              </c:extLst>
            </c:dLbl>
            <c:dLbl>
              <c:idx val="1"/>
              <c:tx>
                <c:rich>
                  <a:bodyPr/>
                  <a:lstStyle/>
                  <a:p>
                    <a:fld id="{05B28589-7172-46F7-95B3-9AB7F099D808}"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D-7EFF-41F1-9582-275BA381B57B}"/>
                </c:ext>
              </c:extLst>
            </c:dLbl>
            <c:dLbl>
              <c:idx val="2"/>
              <c:tx>
                <c:rich>
                  <a:bodyPr/>
                  <a:lstStyle/>
                  <a:p>
                    <a:fld id="{68461EF0-56D2-45F0-A40A-0D401A0A670B}"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E-7EFF-41F1-9582-275BA381B57B}"/>
                </c:ext>
              </c:extLst>
            </c:dLbl>
            <c:dLbl>
              <c:idx val="3"/>
              <c:tx>
                <c:rich>
                  <a:bodyPr/>
                  <a:lstStyle/>
                  <a:p>
                    <a:fld id="{C811894D-0D78-43C4-A341-4BF13C25B3AC}"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F-7EFF-41F1-9582-275BA381B57B}"/>
                </c:ext>
              </c:extLst>
            </c:dLbl>
            <c:dLbl>
              <c:idx val="4"/>
              <c:tx>
                <c:rich>
                  <a:bodyPr/>
                  <a:lstStyle/>
                  <a:p>
                    <a:fld id="{7AFEB5F5-EF88-44EE-B1D6-4AE1D98AC381}"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0-7EFF-41F1-9582-275BA381B57B}"/>
                </c:ext>
              </c:extLst>
            </c:dLbl>
            <c:dLbl>
              <c:idx val="5"/>
              <c:tx>
                <c:rich>
                  <a:bodyPr/>
                  <a:lstStyle/>
                  <a:p>
                    <a:fld id="{C8DB74D6-844C-4240-A424-C3FF4A36C06E}"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1-7EFF-41F1-9582-275BA381B57B}"/>
                </c:ext>
              </c:extLst>
            </c:dLbl>
            <c:dLbl>
              <c:idx val="6"/>
              <c:tx>
                <c:rich>
                  <a:bodyPr/>
                  <a:lstStyle/>
                  <a:p>
                    <a:fld id="{AC43D160-E855-4F51-94D6-2ECE7B6392CE}"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2-7EFF-41F1-9582-275BA381B57B}"/>
                </c:ext>
              </c:extLst>
            </c:dLbl>
            <c:dLbl>
              <c:idx val="7"/>
              <c:tx>
                <c:rich>
                  <a:bodyPr/>
                  <a:lstStyle/>
                  <a:p>
                    <a:fld id="{942D0C22-B3E7-4794-910F-3238C8D12902}"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3-7EFF-41F1-9582-275BA381B57B}"/>
                </c:ext>
              </c:extLst>
            </c:dLbl>
            <c:dLbl>
              <c:idx val="8"/>
              <c:tx>
                <c:rich>
                  <a:bodyPr/>
                  <a:lstStyle/>
                  <a:p>
                    <a:fld id="{43B8B66D-BB54-4323-B4EC-DF82CF7C6B1B}"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4-7EFF-41F1-9582-275BA381B57B}"/>
                </c:ext>
              </c:extLst>
            </c:dLbl>
            <c:dLbl>
              <c:idx val="9"/>
              <c:tx>
                <c:rich>
                  <a:bodyPr/>
                  <a:lstStyle/>
                  <a:p>
                    <a:fld id="{3C677E09-46F3-4038-99D6-E8DF10EB2E3D}"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5-7EFF-41F1-9582-275BA381B57B}"/>
                </c:ext>
              </c:extLst>
            </c:dLbl>
            <c:dLbl>
              <c:idx val="10"/>
              <c:tx>
                <c:rich>
                  <a:bodyPr/>
                  <a:lstStyle/>
                  <a:p>
                    <a:fld id="{7079626F-7369-4359-B0CE-7239B6FD05A1}"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6-7EFF-41F1-9582-275BA381B57B}"/>
                </c:ext>
              </c:extLst>
            </c:dLbl>
            <c:dLbl>
              <c:idx val="11"/>
              <c:tx>
                <c:rich>
                  <a:bodyPr/>
                  <a:lstStyle/>
                  <a:p>
                    <a:fld id="{018C0B04-FBC4-4DEF-A89E-37113DAF31C9}"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7-7EFF-41F1-9582-275BA381B57B}"/>
                </c:ext>
              </c:extLst>
            </c:dLbl>
            <c:dLbl>
              <c:idx val="12"/>
              <c:tx>
                <c:rich>
                  <a:bodyPr/>
                  <a:lstStyle/>
                  <a:p>
                    <a:fld id="{91368668-EDE2-4EF9-80EA-35BB2E4848B0}"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8-7EFF-41F1-9582-275BA381B57B}"/>
                </c:ext>
              </c:extLst>
            </c:dLbl>
            <c:dLbl>
              <c:idx val="13"/>
              <c:tx>
                <c:rich>
                  <a:bodyPr/>
                  <a:lstStyle/>
                  <a:p>
                    <a:fld id="{B931FB33-4916-4582-AD15-57FE570C438A}"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9-7EFF-41F1-9582-275BA381B57B}"/>
                </c:ext>
              </c:extLst>
            </c:dLbl>
            <c:dLbl>
              <c:idx val="14"/>
              <c:tx>
                <c:rich>
                  <a:bodyPr/>
                  <a:lstStyle/>
                  <a:p>
                    <a:fld id="{7C67D271-447D-459D-8968-BC58EE0AF2A7}"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A-7EFF-41F1-9582-275BA381B57B}"/>
                </c:ext>
              </c:extLst>
            </c:dLbl>
            <c:dLbl>
              <c:idx val="15"/>
              <c:tx>
                <c:rich>
                  <a:bodyPr/>
                  <a:lstStyle/>
                  <a:p>
                    <a:fld id="{88873A41-451B-4C01-A36A-020A2FAB9B28}"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B-7EFF-41F1-9582-275BA381B57B}"/>
                </c:ext>
              </c:extLst>
            </c:dLbl>
            <c:dLbl>
              <c:idx val="16"/>
              <c:tx>
                <c:rich>
                  <a:bodyPr/>
                  <a:lstStyle/>
                  <a:p>
                    <a:fld id="{2671C5C7-80E7-4B4B-8E39-C337C1ECD79E}"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C-7EFF-41F1-9582-275BA381B57B}"/>
                </c:ext>
              </c:extLst>
            </c:dLbl>
            <c:dLbl>
              <c:idx val="17"/>
              <c:tx>
                <c:rich>
                  <a:bodyPr/>
                  <a:lstStyle/>
                  <a:p>
                    <a:fld id="{393E41F3-B84B-46F9-9E4C-5E7F04EC8C4B}"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D-7EFF-41F1-9582-275BA381B57B}"/>
                </c:ext>
              </c:extLst>
            </c:dLbl>
            <c:dLbl>
              <c:idx val="18"/>
              <c:tx>
                <c:rich>
                  <a:bodyPr/>
                  <a:lstStyle/>
                  <a:p>
                    <a:fld id="{BD2F5C6F-D385-49A7-9982-7D7E97C7B7F3}"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E-7EFF-41F1-9582-275BA381B57B}"/>
                </c:ext>
              </c:extLst>
            </c:dLbl>
            <c:dLbl>
              <c:idx val="19"/>
              <c:tx>
                <c:rich>
                  <a:bodyPr/>
                  <a:lstStyle/>
                  <a:p>
                    <a:fld id="{3D932EF1-7A00-4E34-B8D2-987C53B16ED0}"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F-7EFF-41F1-9582-275BA381B57B}"/>
                </c:ext>
              </c:extLst>
            </c:dLbl>
            <c:dLbl>
              <c:idx val="20"/>
              <c:tx>
                <c:rich>
                  <a:bodyPr/>
                  <a:lstStyle/>
                  <a:p>
                    <a:fld id="{7B49B3F3-D87A-41C1-A931-F667CE495999}"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642-432C-9D74-C04EAB27C372}"/>
                </c:ext>
              </c:extLst>
            </c:dLbl>
            <c:dLbl>
              <c:idx val="21"/>
              <c:tx>
                <c:rich>
                  <a:bodyPr/>
                  <a:lstStyle/>
                  <a:p>
                    <a:fld id="{64173866-5297-4D8A-BFBB-675091ADA1E8}"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5CE-4C17-9332-02C39557759A}"/>
                </c:ext>
              </c:extLst>
            </c:dLbl>
            <c:dLbl>
              <c:idx val="22"/>
              <c:tx>
                <c:rich>
                  <a:bodyPr/>
                  <a:lstStyle/>
                  <a:p>
                    <a:fld id="{65D1AA24-A38B-4E8D-9B2A-F90629F575BA}"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B91-47D6-B0FA-90959269D173}"/>
                </c:ext>
              </c:extLst>
            </c:dLbl>
            <c:dLbl>
              <c:idx val="23"/>
              <c:tx>
                <c:rich>
                  <a:bodyPr/>
                  <a:lstStyle/>
                  <a:p>
                    <a:fld id="{ED3E1B31-8BF6-4022-8DE8-1D7832A95B5E}"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310-41D9-BF6B-2D1F8A1BEAC1}"/>
                </c:ext>
              </c:extLst>
            </c:dLbl>
            <c:dLbl>
              <c:idx val="24"/>
              <c:tx>
                <c:rich>
                  <a:bodyPr/>
                  <a:lstStyle/>
                  <a:p>
                    <a:fld id="{F92FD954-5BCC-44AA-AFC5-E53478A21E2D}"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569-49C7-9206-1080F4801F85}"/>
                </c:ext>
              </c:extLst>
            </c:dLbl>
            <c:dLbl>
              <c:idx val="25"/>
              <c:tx>
                <c:rich>
                  <a:bodyPr/>
                  <a:lstStyle/>
                  <a:p>
                    <a:fld id="{AEC567A6-55F3-410A-B56E-DAD59D2E6083}"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2FE-4B63-BD01-69E79A88022A}"/>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Tab_F1!$B$4:$AA$4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'Tab_F1 masqué'!$B$20:$AA$20</c:f>
              <c:numCache>
                <c:formatCode>#,##0</c:formatCode>
                <c:ptCount val="26"/>
                <c:pt idx="0">
                  <c:v>2182483</c:v>
                </c:pt>
                <c:pt idx="1">
                  <c:v>3388581</c:v>
                </c:pt>
                <c:pt idx="2">
                  <c:v>2852413</c:v>
                </c:pt>
                <c:pt idx="3">
                  <c:v>3763781</c:v>
                </c:pt>
                <c:pt idx="4">
                  <c:v>3485195</c:v>
                </c:pt>
                <c:pt idx="5">
                  <c:v>3280472</c:v>
                </c:pt>
                <c:pt idx="6">
                  <c:v>3174923</c:v>
                </c:pt>
                <c:pt idx="7">
                  <c:v>3179533.4284800002</c:v>
                </c:pt>
                <c:pt idx="8">
                  <c:v>3453993.5350000001</c:v>
                </c:pt>
                <c:pt idx="9">
                  <c:v>3099835.787</c:v>
                </c:pt>
                <c:pt idx="10">
                  <c:v>3497672.7560000001</c:v>
                </c:pt>
                <c:pt idx="11">
                  <c:v>3768595.6850000005</c:v>
                </c:pt>
                <c:pt idx="12">
                  <c:v>4020998.2430000002</c:v>
                </c:pt>
                <c:pt idx="13">
                  <c:v>3572328.0210000002</c:v>
                </c:pt>
                <c:pt idx="14">
                  <c:v>3804391.3959999997</c:v>
                </c:pt>
                <c:pt idx="15">
                  <c:v>3977277.2168400004</c:v>
                </c:pt>
                <c:pt idx="16">
                  <c:v>3973288.1043109992</c:v>
                </c:pt>
                <c:pt idx="17">
                  <c:v>4325013.6250799997</c:v>
                </c:pt>
                <c:pt idx="18">
                  <c:v>4034248.28131</c:v>
                </c:pt>
                <c:pt idx="19">
                  <c:v>3691891.9418999995</c:v>
                </c:pt>
                <c:pt idx="20">
                  <c:v>3880871.0179999997</c:v>
                </c:pt>
                <c:pt idx="21">
                  <c:v>3743972.9542999999</c:v>
                </c:pt>
                <c:pt idx="22">
                  <c:v>3536249.3600000003</c:v>
                </c:pt>
                <c:pt idx="23">
                  <c:v>3326406.9609999997</c:v>
                </c:pt>
                <c:pt idx="24">
                  <c:v>3499868.9810000001</c:v>
                </c:pt>
                <c:pt idx="25">
                  <c:v>3409270.4930000002</c:v>
                </c:pt>
              </c:numCache>
            </c:numRef>
          </c:val>
          <c:extLst>
            <c:ext xmlns:c15="http://schemas.microsoft.com/office/drawing/2012/chart" uri="{02D57815-91ED-43cb-92C2-25804820EDAC}">
              <c15:datalabelsRange>
                <c15:f>'Tab_F1 masqué'!$B$21:$AA$21</c15:f>
                <c15:dlblRangeCache>
                  <c:ptCount val="26"/>
                  <c:pt idx="0">
                    <c:v>20</c:v>
                  </c:pt>
                  <c:pt idx="1">
                    <c:v>26</c:v>
                  </c:pt>
                  <c:pt idx="2">
                    <c:v>20</c:v>
                  </c:pt>
                  <c:pt idx="3">
                    <c:v>25</c:v>
                  </c:pt>
                  <c:pt idx="4">
                    <c:v>23</c:v>
                  </c:pt>
                  <c:pt idx="5">
                    <c:v>21</c:v>
                  </c:pt>
                  <c:pt idx="6">
                    <c:v>20</c:v>
                  </c:pt>
                  <c:pt idx="7">
                    <c:v>20</c:v>
                  </c:pt>
                  <c:pt idx="8">
                    <c:v>21</c:v>
                  </c:pt>
                  <c:pt idx="9">
                    <c:v>18</c:v>
                  </c:pt>
                  <c:pt idx="10">
                    <c:v>20</c:v>
                  </c:pt>
                  <c:pt idx="11">
                    <c:v>22</c:v>
                  </c:pt>
                  <c:pt idx="12">
                    <c:v>23</c:v>
                  </c:pt>
                  <c:pt idx="13">
                    <c:v>21</c:v>
                  </c:pt>
                  <c:pt idx="14">
                    <c:v>22</c:v>
                  </c:pt>
                  <c:pt idx="15">
                    <c:v>22</c:v>
                  </c:pt>
                  <c:pt idx="16">
                    <c:v>21</c:v>
                  </c:pt>
                  <c:pt idx="17">
                    <c:v>23</c:v>
                  </c:pt>
                  <c:pt idx="18">
                    <c:v>22</c:v>
                  </c:pt>
                  <c:pt idx="19">
                    <c:v>20</c:v>
                  </c:pt>
                  <c:pt idx="20">
                    <c:v>21</c:v>
                  </c:pt>
                  <c:pt idx="21">
                    <c:v>21</c:v>
                  </c:pt>
                  <c:pt idx="22">
                    <c:v>21</c:v>
                  </c:pt>
                  <c:pt idx="23">
                    <c:v>21</c:v>
                  </c:pt>
                  <c:pt idx="24">
                    <c:v>22</c:v>
                  </c:pt>
                  <c:pt idx="25">
                    <c:v>22</c:v>
                  </c:pt>
                </c15:dlblRangeCache>
              </c15:datalabelsRange>
            </c:ext>
            <c:ext xmlns:c16="http://schemas.microsoft.com/office/drawing/2014/chart" uri="{C3380CC4-5D6E-409C-BE32-E72D297353CC}">
              <c16:uniqueId val="{00000030-7EFF-41F1-9582-275BA381B57B}"/>
            </c:ext>
          </c:extLst>
        </c:ser>
        <c:dLbls>
          <c:showLegendKey val="0"/>
          <c:showVal val="0"/>
          <c:showCatName val="0"/>
          <c:showSerName val="0"/>
          <c:showPercent val="0"/>
          <c:showBubbleSize val="0"/>
        </c:dLbls>
        <c:gapWidth val="35"/>
        <c:overlap val="100"/>
        <c:axId val="193687120"/>
        <c:axId val="192694360"/>
      </c:barChart>
      <c:catAx>
        <c:axId val="1936871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27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crossAx val="192694360"/>
        <c:crosses val="autoZero"/>
        <c:auto val="1"/>
        <c:lblAlgn val="ctr"/>
        <c:lblOffset val="100"/>
        <c:tickLblSkip val="1"/>
        <c:noMultiLvlLbl val="0"/>
      </c:catAx>
      <c:valAx>
        <c:axId val="192694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fr-FR"/>
          </a:p>
        </c:txPr>
        <c:crossAx val="193687120"/>
        <c:crosses val="autoZero"/>
        <c:crossBetween val="between"/>
      </c:valAx>
      <c:spPr>
        <a:noFill/>
        <a:ln>
          <a:noFill/>
        </a:ln>
        <a:effectLst/>
      </c:spPr>
    </c:plotArea>
    <c:legend>
      <c:legendPos val="r"/>
      <c:layout>
        <c:manualLayout>
          <c:xMode val="edge"/>
          <c:yMode val="edge"/>
          <c:x val="0.7844418629610479"/>
          <c:y val="8.6127207915664208E-2"/>
          <c:w val="0.21555815790518579"/>
          <c:h val="0.75438443739275618"/>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fr-FR"/>
        </a:p>
      </c:txPr>
    </c:legend>
    <c:plotVisOnly val="0"/>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mj-lt"/>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desc!$E$112</c:f>
          <c:strCache>
            <c:ptCount val="1"/>
            <c:pt idx="0">
              <c:v>Investitionen in betriebliche Einrichtungen für Fernmeldedienste (Fest- oder Mobilfunknetz)</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j-lt"/>
              <a:ea typeface="+mn-ea"/>
              <a:cs typeface="+mn-cs"/>
            </a:defRPr>
          </a:pPr>
          <a:endParaRPr lang="fr-FR"/>
        </a:p>
      </c:txPr>
    </c:title>
    <c:autoTitleDeleted val="0"/>
    <c:plotArea>
      <c:layout/>
      <c:lineChart>
        <c:grouping val="standard"/>
        <c:varyColors val="0"/>
        <c:ser>
          <c:idx val="2"/>
          <c:order val="0"/>
          <c:tx>
            <c:strRef>
              <c:f>Tab_F2!$A$7</c:f>
              <c:strCache>
                <c:ptCount val="1"/>
                <c:pt idx="0">
                  <c:v>Festnetz</c:v>
                </c:pt>
              </c:strCache>
            </c:strRef>
          </c:tx>
          <c:spPr>
            <a:ln w="44450" cap="rnd">
              <a:solidFill>
                <a:schemeClr val="accent3"/>
              </a:solidFill>
              <a:round/>
            </a:ln>
            <a:effectLst/>
          </c:spPr>
          <c:marker>
            <c:symbol val="none"/>
          </c:marker>
          <c:cat>
            <c:numRef>
              <c:f>Tab_F2!$B$4:$AA$4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Tab_F2!$B$7:$AA$7</c:f>
              <c:numCache>
                <c:formatCode>#,##0</c:formatCode>
                <c:ptCount val="26"/>
                <c:pt idx="0">
                  <c:v>845138</c:v>
                </c:pt>
                <c:pt idx="1">
                  <c:v>1059396</c:v>
                </c:pt>
                <c:pt idx="2">
                  <c:v>1210608</c:v>
                </c:pt>
                <c:pt idx="3">
                  <c:v>1210154</c:v>
                </c:pt>
                <c:pt idx="4">
                  <c:v>907228</c:v>
                </c:pt>
                <c:pt idx="5">
                  <c:v>825019</c:v>
                </c:pt>
                <c:pt idx="6">
                  <c:v>605989</c:v>
                </c:pt>
                <c:pt idx="7">
                  <c:v>571360.478</c:v>
                </c:pt>
                <c:pt idx="8">
                  <c:v>807268.02</c:v>
                </c:pt>
                <c:pt idx="9">
                  <c:v>1214111.8249999997</c:v>
                </c:pt>
                <c:pt idx="10">
                  <c:v>991398.79474999988</c:v>
                </c:pt>
                <c:pt idx="11">
                  <c:v>833500.21499999997</c:v>
                </c:pt>
                <c:pt idx="12">
                  <c:v>896652.94799999986</c:v>
                </c:pt>
                <c:pt idx="13">
                  <c:v>1083695.8350000002</c:v>
                </c:pt>
                <c:pt idx="14">
                  <c:v>913748.8409999999</c:v>
                </c:pt>
                <c:pt idx="15">
                  <c:v>978018.39399999997</c:v>
                </c:pt>
                <c:pt idx="16">
                  <c:v>1133674.3999999999</c:v>
                </c:pt>
                <c:pt idx="17" formatCode="_ * #,##0_ ;_ * \-#,##0_ ;_ * &quot;-&quot;??_ ;_ @_ ">
                  <c:v>1254906.324</c:v>
                </c:pt>
                <c:pt idx="18" formatCode="_ * #,##0_ ;_ * \-#,##0_ ;_ * &quot;-&quot;??_ ;_ @_ ">
                  <c:v>1585266.865</c:v>
                </c:pt>
                <c:pt idx="19" formatCode="_ * #,##0_ ;_ * \-#,##0_ ;_ * &quot;-&quot;??_ ;_ @_ ">
                  <c:v>1258803.9440000001</c:v>
                </c:pt>
                <c:pt idx="20" formatCode="_ * #,##0_ ;_ * \-#,##0_ ;_ * &quot;-&quot;??_ ;_ @_ ">
                  <c:v>1251898.8380000005</c:v>
                </c:pt>
                <c:pt idx="21" formatCode="_ * #,##0_ ;_ * \-#,##0_ ;_ * &quot;-&quot;??_ ;_ @_ ">
                  <c:v>1122079.1310000001</c:v>
                </c:pt>
                <c:pt idx="22" formatCode="_ * #,##0_ ;_ * \-#,##0_ ;_ * &quot;-&quot;??_ ;_ @_ ">
                  <c:v>1187439.5230000003</c:v>
                </c:pt>
                <c:pt idx="23" formatCode="_ * #,##0_ ;_ * \-#,##0_ ;_ * &quot;-&quot;??_ ;_ @_ ">
                  <c:v>1229707.5090000001</c:v>
                </c:pt>
                <c:pt idx="24" formatCode="_ * #,##0_ ;_ * \-#,##0_ ;_ * &quot;-&quot;??_ ;_ @_ ">
                  <c:v>1207371.412</c:v>
                </c:pt>
                <c:pt idx="25" formatCode="_ * #,##0_ ;_ * \-#,##0_ ;_ * &quot;-&quot;??_ ;_ @_ ">
                  <c:v>1104415.4410000001</c:v>
                </c:pt>
              </c:numCache>
            </c:numRef>
          </c:val>
          <c:smooth val="0"/>
          <c:extLst>
            <c:ext xmlns:c16="http://schemas.microsoft.com/office/drawing/2014/chart" uri="{C3380CC4-5D6E-409C-BE32-E72D297353CC}">
              <c16:uniqueId val="{00000000-D165-48CE-AF7E-39FEE4B8FCAA}"/>
            </c:ext>
          </c:extLst>
        </c:ser>
        <c:ser>
          <c:idx val="3"/>
          <c:order val="1"/>
          <c:tx>
            <c:strRef>
              <c:f>Tab_F2!$A$8</c:f>
              <c:strCache>
                <c:ptCount val="1"/>
                <c:pt idx="0">
                  <c:v>Mobilfunknetz</c:v>
                </c:pt>
              </c:strCache>
            </c:strRef>
          </c:tx>
          <c:spPr>
            <a:ln w="44450" cap="rnd">
              <a:solidFill>
                <a:schemeClr val="accent6"/>
              </a:solidFill>
              <a:round/>
            </a:ln>
            <a:effectLst/>
          </c:spPr>
          <c:marker>
            <c:symbol val="none"/>
          </c:marker>
          <c:cat>
            <c:numRef>
              <c:f>Tab_F2!$B$4:$AA$4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Tab_F2!$B$8:$AA$8</c:f>
              <c:numCache>
                <c:formatCode>#,##0</c:formatCode>
                <c:ptCount val="26"/>
                <c:pt idx="0">
                  <c:v>359886</c:v>
                </c:pt>
                <c:pt idx="1">
                  <c:v>1117662</c:v>
                </c:pt>
                <c:pt idx="2">
                  <c:v>1040643</c:v>
                </c:pt>
                <c:pt idx="3">
                  <c:v>861015</c:v>
                </c:pt>
                <c:pt idx="4">
                  <c:v>913749</c:v>
                </c:pt>
                <c:pt idx="5">
                  <c:v>846494</c:v>
                </c:pt>
                <c:pt idx="6">
                  <c:v>862064</c:v>
                </c:pt>
                <c:pt idx="7">
                  <c:v>643743.41999999993</c:v>
                </c:pt>
                <c:pt idx="8">
                  <c:v>486490</c:v>
                </c:pt>
                <c:pt idx="9">
                  <c:v>500855.15</c:v>
                </c:pt>
                <c:pt idx="10">
                  <c:v>463247</c:v>
                </c:pt>
                <c:pt idx="11">
                  <c:v>459208</c:v>
                </c:pt>
                <c:pt idx="12">
                  <c:v>466400.9</c:v>
                </c:pt>
                <c:pt idx="13">
                  <c:v>441422.73</c:v>
                </c:pt>
                <c:pt idx="14">
                  <c:v>532829.03300000005</c:v>
                </c:pt>
                <c:pt idx="15">
                  <c:v>522702</c:v>
                </c:pt>
                <c:pt idx="16">
                  <c:v>537648</c:v>
                </c:pt>
                <c:pt idx="17" formatCode="_ * #,##0_ ;_ * \-#,##0_ ;_ * &quot;-&quot;??_ ;_ @_ ">
                  <c:v>470760.815</c:v>
                </c:pt>
                <c:pt idx="18" formatCode="_ * #,##0_ ;_ * \-#,##0_ ;_ * &quot;-&quot;??_ ;_ @_ ">
                  <c:v>434950.11499999999</c:v>
                </c:pt>
                <c:pt idx="19" formatCode="_ * #,##0_ ;_ * \-#,##0_ ;_ * &quot;-&quot;??_ ;_ @_ ">
                  <c:v>502704.2</c:v>
                </c:pt>
                <c:pt idx="20" formatCode="_ * #,##0_ ;_ * \-#,##0_ ;_ * &quot;-&quot;??_ ;_ @_ ">
                  <c:v>545978.32000000007</c:v>
                </c:pt>
                <c:pt idx="21" formatCode="_ * #,##0_ ;_ * \-#,##0_ ;_ * &quot;-&quot;??_ ;_ @_ ">
                  <c:v>381594.58</c:v>
                </c:pt>
                <c:pt idx="22" formatCode="_ * #,##0_ ;_ * \-#,##0_ ;_ * &quot;-&quot;??_ ;_ @_ ">
                  <c:v>444107.54000000004</c:v>
                </c:pt>
                <c:pt idx="23" formatCode="_ * #,##0_ ;_ * \-#,##0_ ;_ * &quot;-&quot;??_ ;_ @_ ">
                  <c:v>610165.19700000004</c:v>
                </c:pt>
                <c:pt idx="24" formatCode="_ * #,##0_ ;_ * \-#,##0_ ;_ * &quot;-&quot;??_ ;_ @_ ">
                  <c:v>585266.67299999995</c:v>
                </c:pt>
                <c:pt idx="25" formatCode="_ * #,##0_ ;_ * \-#,##0_ ;_ * &quot;-&quot;??_ ;_ @_ ">
                  <c:v>481112.53899999999</c:v>
                </c:pt>
              </c:numCache>
            </c:numRef>
          </c:val>
          <c:smooth val="0"/>
          <c:extLst>
            <c:ext xmlns:c16="http://schemas.microsoft.com/office/drawing/2014/chart" uri="{C3380CC4-5D6E-409C-BE32-E72D297353CC}">
              <c16:uniqueId val="{00000001-D165-48CE-AF7E-39FEE4B8FCAA}"/>
            </c:ext>
          </c:extLst>
        </c:ser>
        <c:ser>
          <c:idx val="5"/>
          <c:order val="2"/>
          <c:tx>
            <c:strRef>
              <c:f>Tab_F2!$A$10</c:f>
              <c:strCache>
                <c:ptCount val="1"/>
                <c:pt idx="0">
                  <c:v>Andere</c:v>
                </c:pt>
              </c:strCache>
            </c:strRef>
          </c:tx>
          <c:spPr>
            <a:ln w="44450" cap="rnd">
              <a:solidFill>
                <a:schemeClr val="accent4"/>
              </a:solidFill>
              <a:round/>
            </a:ln>
            <a:effectLst/>
          </c:spPr>
          <c:marker>
            <c:symbol val="none"/>
          </c:marker>
          <c:cat>
            <c:numRef>
              <c:f>Tab_F2!$B$4:$AA$4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Tab_F2!$B$10:$AA$10</c:f>
              <c:numCache>
                <c:formatCode>#,##0</c:formatCode>
                <c:ptCount val="26"/>
                <c:pt idx="0">
                  <c:v>307747</c:v>
                </c:pt>
                <c:pt idx="1">
                  <c:v>650830</c:v>
                </c:pt>
                <c:pt idx="2">
                  <c:v>577140</c:v>
                </c:pt>
                <c:pt idx="3">
                  <c:v>214700</c:v>
                </c:pt>
                <c:pt idx="4">
                  <c:v>453826</c:v>
                </c:pt>
                <c:pt idx="5">
                  <c:v>316603</c:v>
                </c:pt>
                <c:pt idx="6">
                  <c:v>325977</c:v>
                </c:pt>
                <c:pt idx="7">
                  <c:v>270619.14</c:v>
                </c:pt>
                <c:pt idx="8">
                  <c:v>349646.11900000001</c:v>
                </c:pt>
                <c:pt idx="9">
                  <c:v>292399.90000000002</c:v>
                </c:pt>
                <c:pt idx="10">
                  <c:v>169072.27800000002</c:v>
                </c:pt>
                <c:pt idx="11">
                  <c:v>259957.49400000001</c:v>
                </c:pt>
                <c:pt idx="12">
                  <c:v>168517.49859</c:v>
                </c:pt>
                <c:pt idx="13">
                  <c:v>209009.41899999999</c:v>
                </c:pt>
                <c:pt idx="14">
                  <c:v>378459.13499999995</c:v>
                </c:pt>
                <c:pt idx="15">
                  <c:v>500139.49199999997</c:v>
                </c:pt>
                <c:pt idx="16">
                  <c:v>492332</c:v>
                </c:pt>
                <c:pt idx="17" formatCode="_ * #,##0_ ;_ * \-#,##0_ ;_ * &quot;-&quot;??_ ;_ @_ ">
                  <c:v>476096.8</c:v>
                </c:pt>
                <c:pt idx="18" formatCode="_ * #,##0_ ;_ * \-#,##0_ ;_ * &quot;-&quot;??_ ;_ @_ ">
                  <c:v>483436.39999999997</c:v>
                </c:pt>
                <c:pt idx="19" formatCode="_ * #,##0_ ;_ * \-#,##0_ ;_ * &quot;-&quot;??_ ;_ @_ ">
                  <c:v>336577.49099999998</c:v>
                </c:pt>
                <c:pt idx="20" formatCode="_ * #,##0_ ;_ * \-#,##0_ ;_ * &quot;-&quot;??_ ;_ @_ ">
                  <c:v>232679.99599999998</c:v>
                </c:pt>
                <c:pt idx="21" formatCode="_ * #,##0_ ;_ * \-#,##0_ ;_ * &quot;-&quot;??_ ;_ @_ ">
                  <c:v>187580.514</c:v>
                </c:pt>
                <c:pt idx="22" formatCode="_ * #,##0_ ;_ * \-#,##0_ ;_ * &quot;-&quot;??_ ;_ @_ ">
                  <c:v>298504.29100000003</c:v>
                </c:pt>
                <c:pt idx="23" formatCode="_ * #,##0_ ;_ * \-#,##0_ ;_ * &quot;-&quot;??_ ;_ @_ ">
                  <c:v>243128.86799999999</c:v>
                </c:pt>
                <c:pt idx="24" formatCode="_ * #,##0_ ;_ * \-#,##0_ ;_ * &quot;-&quot;??_ ;_ @_ ">
                  <c:v>260406.13800000001</c:v>
                </c:pt>
                <c:pt idx="25" formatCode="_ * #,##0_ ;_ * \-#,##0_ ;_ * &quot;-&quot;??_ ;_ @_ ">
                  <c:v>374044.80300000001</c:v>
                </c:pt>
              </c:numCache>
            </c:numRef>
          </c:val>
          <c:smooth val="0"/>
          <c:extLst>
            <c:ext xmlns:c16="http://schemas.microsoft.com/office/drawing/2014/chart" uri="{C3380CC4-5D6E-409C-BE32-E72D297353CC}">
              <c16:uniqueId val="{00000002-D165-48CE-AF7E-39FEE4B8FCAA}"/>
            </c:ext>
          </c:extLst>
        </c:ser>
        <c:ser>
          <c:idx val="8"/>
          <c:order val="3"/>
          <c:tx>
            <c:strRef>
              <c:f>Tab_F2!$A$13</c:f>
              <c:strCache>
                <c:ptCount val="1"/>
                <c:pt idx="0">
                  <c:v>Total Sachanlagen</c:v>
                </c:pt>
              </c:strCache>
            </c:strRef>
          </c:tx>
          <c:spPr>
            <a:ln w="44450" cap="rnd">
              <a:solidFill>
                <a:schemeClr val="accent1"/>
              </a:solidFill>
              <a:round/>
            </a:ln>
            <a:effectLst/>
          </c:spPr>
          <c:marker>
            <c:symbol val="none"/>
          </c:marker>
          <c:cat>
            <c:numRef>
              <c:f>Tab_F2!$B$4:$AA$4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Tab_F2!$B$13:$AA$13</c:f>
              <c:numCache>
                <c:formatCode>#,##0</c:formatCode>
                <c:ptCount val="26"/>
                <c:pt idx="0">
                  <c:v>1621090</c:v>
                </c:pt>
                <c:pt idx="1">
                  <c:v>3015120</c:v>
                </c:pt>
                <c:pt idx="2">
                  <c:v>3015479</c:v>
                </c:pt>
                <c:pt idx="3">
                  <c:v>2453101</c:v>
                </c:pt>
                <c:pt idx="4">
                  <c:v>2335495</c:v>
                </c:pt>
                <c:pt idx="5">
                  <c:v>2007385</c:v>
                </c:pt>
                <c:pt idx="6">
                  <c:v>1837269</c:v>
                </c:pt>
                <c:pt idx="7">
                  <c:v>1642377.8815000001</c:v>
                </c:pt>
                <c:pt idx="8">
                  <c:v>1847920.8590000002</c:v>
                </c:pt>
                <c:pt idx="9">
                  <c:v>2064031.0749999995</c:v>
                </c:pt>
                <c:pt idx="10">
                  <c:v>1806415.7157500004</c:v>
                </c:pt>
                <c:pt idx="11">
                  <c:v>1760729.628</c:v>
                </c:pt>
                <c:pt idx="12">
                  <c:v>1784701.3765899998</c:v>
                </c:pt>
                <c:pt idx="13">
                  <c:v>1976475.4540000001</c:v>
                </c:pt>
                <c:pt idx="14">
                  <c:v>2163522.4469999997</c:v>
                </c:pt>
                <c:pt idx="15">
                  <c:v>2309140.2799999998</c:v>
                </c:pt>
                <c:pt idx="16">
                  <c:v>2487445.0529999998</c:v>
                </c:pt>
                <c:pt idx="17" formatCode="_ * #,##0_ ;_ * \-#,##0_ ;_ * &quot;-&quot;??_ ;_ @_ ">
                  <c:v>2438403.09</c:v>
                </c:pt>
                <c:pt idx="18" formatCode="_ * #,##0_ ;_ * \-#,##0_ ;_ * &quot;-&quot;??_ ;_ @_ ">
                  <c:v>2674008.6090000002</c:v>
                </c:pt>
                <c:pt idx="19" formatCode="_ * #,##0_ ;_ * \-#,##0_ ;_ * &quot;-&quot;??_ ;_ @_ ">
                  <c:v>2173964.9400000004</c:v>
                </c:pt>
                <c:pt idx="20" formatCode="_ * #,##0_ ;_ * \-#,##0_ ;_ * &quot;-&quot;??_ ;_ @_ ">
                  <c:v>2111802.7009999999</c:v>
                </c:pt>
                <c:pt idx="21" formatCode="_ * #,##0_ ;_ * \-#,##0_ ;_ * &quot;-&quot;??_ ;_ @_ ">
                  <c:v>1744320.5250000001</c:v>
                </c:pt>
                <c:pt idx="22" formatCode="_ * #,##0_ ;_ * \-#,##0_ ;_ * &quot;-&quot;??_ ;_ @_ ">
                  <c:v>2088123.1439999999</c:v>
                </c:pt>
                <c:pt idx="23" formatCode="_ * #,##0_ ;_ * \-#,##0_ ;_ * &quot;-&quot;??_ ;_ @_ ">
                  <c:v>2180277.3220000002</c:v>
                </c:pt>
                <c:pt idx="24" formatCode="_ * #,##0_ ;_ * \-#,##0_ ;_ * &quot;-&quot;??_ ;_ @_ ">
                  <c:v>2078351.0360000001</c:v>
                </c:pt>
                <c:pt idx="25" formatCode="_ * #,##0_ ;_ * \-#,##0_ ;_ * &quot;-&quot;??_ ;_ @_ ">
                  <c:v>1982028.547</c:v>
                </c:pt>
              </c:numCache>
            </c:numRef>
          </c:val>
          <c:smooth val="0"/>
          <c:extLst>
            <c:ext xmlns:c16="http://schemas.microsoft.com/office/drawing/2014/chart" uri="{C3380CC4-5D6E-409C-BE32-E72D297353CC}">
              <c16:uniqueId val="{00000003-D165-48CE-AF7E-39FEE4B8FCAA}"/>
            </c:ext>
          </c:extLst>
        </c:ser>
        <c:dLbls>
          <c:showLegendKey val="0"/>
          <c:showVal val="0"/>
          <c:showCatName val="0"/>
          <c:showSerName val="0"/>
          <c:showPercent val="0"/>
          <c:showBubbleSize val="0"/>
        </c:dLbls>
        <c:smooth val="0"/>
        <c:axId val="191989096"/>
        <c:axId val="191973872"/>
      </c:lineChart>
      <c:catAx>
        <c:axId val="191989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1000" b="0" i="0" u="none" strike="noStrike" kern="1200" baseline="0">
                <a:solidFill>
                  <a:sysClr val="windowText" lastClr="000000"/>
                </a:solidFill>
                <a:latin typeface="+mj-lt"/>
                <a:ea typeface="+mn-ea"/>
                <a:cs typeface="+mn-cs"/>
              </a:defRPr>
            </a:pPr>
            <a:endParaRPr lang="fr-FR"/>
          </a:p>
        </c:txPr>
        <c:crossAx val="191973872"/>
        <c:crosses val="autoZero"/>
        <c:auto val="1"/>
        <c:lblAlgn val="ctr"/>
        <c:lblOffset val="100"/>
        <c:tickLblSkip val="2"/>
        <c:noMultiLvlLbl val="0"/>
      </c:catAx>
      <c:valAx>
        <c:axId val="191973872"/>
        <c:scaling>
          <c:orientation val="minMax"/>
          <c:max val="3500000"/>
          <c:min val="0"/>
        </c:scaling>
        <c:delete val="0"/>
        <c:axPos val="l"/>
        <c:majorGridlines>
          <c:spPr>
            <a:ln w="9525" cap="flat" cmpd="sng" algn="ctr">
              <a:solidFill>
                <a:schemeClr val="tx1">
                  <a:lumMod val="15000"/>
                  <a:lumOff val="85000"/>
                </a:schemeClr>
              </a:solidFill>
              <a:round/>
            </a:ln>
            <a:effectLst/>
          </c:spPr>
        </c:majorGridlines>
        <c:numFmt formatCode="#,"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fr-FR"/>
          </a:p>
        </c:txPr>
        <c:crossAx val="191989096"/>
        <c:crosses val="autoZero"/>
        <c:crossBetween val="midCat"/>
      </c:valAx>
      <c:spPr>
        <a:noFill/>
        <a:ln>
          <a:solidFill>
            <a:schemeClr val="bg2"/>
          </a:solid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mn-lt"/>
        </a:defRPr>
      </a:pPr>
      <a:endParaRPr lang="fr-FR"/>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desc!$E$114</c:f>
          <c:strCache>
            <c:ptCount val="1"/>
            <c:pt idx="0">
              <c:v>Anzahl dem Fernmeldebereich zurechenbare Stellen (Vollzeitäquivalente) </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j-lt"/>
              <a:ea typeface="+mn-ea"/>
              <a:cs typeface="+mn-cs"/>
            </a:defRPr>
          </a:pPr>
          <a:endParaRPr lang="fr-FR"/>
        </a:p>
      </c:txPr>
    </c:title>
    <c:autoTitleDeleted val="0"/>
    <c:plotArea>
      <c:layout/>
      <c:barChart>
        <c:barDir val="col"/>
        <c:grouping val="clustered"/>
        <c:varyColors val="0"/>
        <c:ser>
          <c:idx val="3"/>
          <c:order val="0"/>
          <c:tx>
            <c:strRef>
              <c:f>Tab_P1!$A$8</c:f>
              <c:strCache>
                <c:ptCount val="1"/>
                <c:pt idx="0">
                  <c:v>Gesamtzahl Stellen</c:v>
                </c:pt>
              </c:strCache>
            </c:strRef>
          </c:tx>
          <c:spPr>
            <a:blipFill dpi="0" rotWithShape="1">
              <a:blip xmlns:r="http://schemas.openxmlformats.org/officeDocument/2006/relationships" r:embed="rId3"/>
              <a:srcRect/>
              <a:stretch>
                <a:fillRect/>
              </a:stretch>
            </a:blipFill>
            <a:ln>
              <a:noFill/>
            </a:ln>
            <a:effectLst/>
          </c:spPr>
          <c:invertIfNegative val="0"/>
          <c:cat>
            <c:numRef>
              <c:f>Tab_P1!$B$4:$AA$4</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Tab_P1!$B$8:$AA$8</c:f>
              <c:numCache>
                <c:formatCode>#,##0</c:formatCode>
                <c:ptCount val="26"/>
                <c:pt idx="0">
                  <c:v>22871</c:v>
                </c:pt>
                <c:pt idx="1">
                  <c:v>24149.87</c:v>
                </c:pt>
                <c:pt idx="2">
                  <c:v>24157.8</c:v>
                </c:pt>
                <c:pt idx="3">
                  <c:v>24688.3</c:v>
                </c:pt>
                <c:pt idx="4">
                  <c:v>23567.65</c:v>
                </c:pt>
                <c:pt idx="5">
                  <c:v>22446.04</c:v>
                </c:pt>
                <c:pt idx="6">
                  <c:v>21900.400000000001</c:v>
                </c:pt>
                <c:pt idx="7">
                  <c:v>22336.33</c:v>
                </c:pt>
                <c:pt idx="8">
                  <c:v>22477.613000000001</c:v>
                </c:pt>
                <c:pt idx="9">
                  <c:v>23172.9</c:v>
                </c:pt>
                <c:pt idx="10">
                  <c:v>22857</c:v>
                </c:pt>
                <c:pt idx="11">
                  <c:v>23104.7</c:v>
                </c:pt>
                <c:pt idx="12">
                  <c:v>23094.2</c:v>
                </c:pt>
                <c:pt idx="13">
                  <c:v>23802.084999999988</c:v>
                </c:pt>
                <c:pt idx="14">
                  <c:v>23770.596999999991</c:v>
                </c:pt>
                <c:pt idx="15">
                  <c:v>24493.8485</c:v>
                </c:pt>
                <c:pt idx="16">
                  <c:v>26444.410000000007</c:v>
                </c:pt>
                <c:pt idx="17" formatCode="_ * #,##0_ ;_ * \-#,##0_ ;_ * &quot;-&quot;??_ ;_ @_ ">
                  <c:v>27479.475399999999</c:v>
                </c:pt>
                <c:pt idx="18" formatCode="_ * #,##0_ ;_ * \-#,##0_ ;_ * &quot;-&quot;??_ ;_ @_ ">
                  <c:v>26832.204399999988</c:v>
                </c:pt>
                <c:pt idx="19" formatCode="_ * #,##0_ ;_ * \-#,##0_ ;_ * &quot;-&quot;??_ ;_ @_ ">
                  <c:v>26809.319999999985</c:v>
                </c:pt>
                <c:pt idx="20" formatCode="_ * #,##0_ ;_ * \-#,##0_ ;_ * &quot;-&quot;??_ ;_ @_ ">
                  <c:v>25656.651000000005</c:v>
                </c:pt>
                <c:pt idx="21" formatCode="_ * #,##0_ ;_ * \-#,##0_ ;_ * &quot;-&quot;??_ ;_ @_ ">
                  <c:v>24540.923917200002</c:v>
                </c:pt>
                <c:pt idx="22" formatCode="_ * #,##0_ ;_ * \-#,##0_ ;_ * &quot;-&quot;??_ ;_ @_ ">
                  <c:v>23433.608999999989</c:v>
                </c:pt>
                <c:pt idx="23" formatCode="_ * #,##0_ ;_ * \-#,##0_ ;_ * &quot;-&quot;??_ ;_ @_ ">
                  <c:v>23561.478999999999</c:v>
                </c:pt>
                <c:pt idx="24" formatCode="_ * #,##0_ ;_ * \-#,##0_ ;_ * &quot;-&quot;??_ ;_ @_ ">
                  <c:v>23824.142</c:v>
                </c:pt>
                <c:pt idx="25" formatCode="_ * #,##0_ ;_ * \-#,##0_ ;_ * &quot;-&quot;??_ ;_ @_ ">
                  <c:v>22552.572</c:v>
                </c:pt>
              </c:numCache>
            </c:numRef>
          </c:val>
          <c:extLst>
            <c:ext xmlns:c16="http://schemas.microsoft.com/office/drawing/2014/chart" uri="{C3380CC4-5D6E-409C-BE32-E72D297353CC}">
              <c16:uniqueId val="{00000000-E3E0-482D-8FC0-339E7472984A}"/>
            </c:ext>
          </c:extLst>
        </c:ser>
        <c:dLbls>
          <c:showLegendKey val="0"/>
          <c:showVal val="0"/>
          <c:showCatName val="0"/>
          <c:showSerName val="0"/>
          <c:showPercent val="0"/>
          <c:showBubbleSize val="0"/>
        </c:dLbls>
        <c:gapWidth val="52"/>
        <c:overlap val="-27"/>
        <c:axId val="97970240"/>
        <c:axId val="192706416"/>
      </c:barChart>
      <c:catAx>
        <c:axId val="979702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1000" b="0" i="0" u="none" strike="noStrike" kern="1200" baseline="0">
                <a:solidFill>
                  <a:sysClr val="windowText" lastClr="000000"/>
                </a:solidFill>
                <a:latin typeface="+mj-lt"/>
                <a:ea typeface="+mn-ea"/>
                <a:cs typeface="+mn-cs"/>
              </a:defRPr>
            </a:pPr>
            <a:endParaRPr lang="fr-FR"/>
          </a:p>
        </c:txPr>
        <c:crossAx val="192706416"/>
        <c:crosses val="autoZero"/>
        <c:auto val="1"/>
        <c:lblAlgn val="ctr"/>
        <c:lblOffset val="100"/>
        <c:tickLblSkip val="2"/>
        <c:noMultiLvlLbl val="0"/>
      </c:catAx>
      <c:valAx>
        <c:axId val="192706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fr-FR"/>
          </a:p>
        </c:txPr>
        <c:crossAx val="979702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mj-lt"/>
        </a:defRPr>
      </a:pPr>
      <a:endParaRPr lang="fr-F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Graphique10"/>
  <sheetViews>
    <sheetView zoomScale="7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Graphique1"/>
  <sheetViews>
    <sheetView zoomScale="6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codeName="Graphique2"/>
  <sheetViews>
    <sheetView zoomScale="60" workbookViewId="0"/>
  </sheetViews>
  <pageMargins left="0.7" right="0.7" top="0.75" bottom="0.75" header="0.3" footer="0.3"/>
  <pageSetup paperSize="9" orientation="landscape" r:id="rId1"/>
  <drawing r:id="rId2"/>
</chartsheet>
</file>

<file path=xl/ctrlProps/ctrlProp1.xml><?xml version="1.0" encoding="utf-8"?>
<formControlPr xmlns="http://schemas.microsoft.com/office/spreadsheetml/2009/9/main" objectType="Drop" dropLines="4" dropStyle="combo" dx="16" fmlaLink="desc!$B$1" fmlaRange="desc!$D$1:$D$4"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220981</xdr:colOff>
      <xdr:row>0</xdr:row>
      <xdr:rowOff>106682</xdr:rowOff>
    </xdr:from>
    <xdr:to>
      <xdr:col>6</xdr:col>
      <xdr:colOff>523060</xdr:colOff>
      <xdr:row>4</xdr:row>
      <xdr:rowOff>121920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981" y="106682"/>
          <a:ext cx="3822519" cy="6857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203200</xdr:colOff>
          <xdr:row>7</xdr:row>
          <xdr:rowOff>69850</xdr:rowOff>
        </xdr:from>
        <xdr:to>
          <xdr:col>5</xdr:col>
          <xdr:colOff>641350</xdr:colOff>
          <xdr:row>8</xdr:row>
          <xdr:rowOff>107950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640080</xdr:colOff>
      <xdr:row>1</xdr:row>
      <xdr:rowOff>60960</xdr:rowOff>
    </xdr:from>
    <xdr:to>
      <xdr:col>2</xdr:col>
      <xdr:colOff>243840</xdr:colOff>
      <xdr:row>6</xdr:row>
      <xdr:rowOff>137160</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640080" y="228600"/>
          <a:ext cx="6004560" cy="5311140"/>
        </a:xfrm>
        <a:prstGeom prst="rect">
          <a:avLst/>
        </a:prstGeom>
        <a:no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9302750" cy="6080125"/>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053" cy="6062579"/>
    <xdr:graphicFrame macro="">
      <xdr:nvGraphicFramePr>
        <xdr:cNvPr id="2" name="Graphique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0.00657</cdr:x>
      <cdr:y>0.02138</cdr:y>
    </cdr:from>
    <cdr:to>
      <cdr:x>0.11402</cdr:x>
      <cdr:y>0.10888</cdr:y>
    </cdr:to>
    <cdr:sp macro="" textlink="desc!$E$113">
      <cdr:nvSpPr>
        <cdr:cNvPr id="2" name="ZoneTexte 1"/>
        <cdr:cNvSpPr txBox="1"/>
      </cdr:nvSpPr>
      <cdr:spPr>
        <a:xfrm xmlns:a="http://schemas.openxmlformats.org/drawingml/2006/main">
          <a:off x="61141" y="128741"/>
          <a:ext cx="999933" cy="5268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3466483-919C-477E-B85D-C3AF080CB8DF}" type="TxLink">
            <a:rPr lang="en-US" sz="1000" b="1" i="0" u="none" strike="noStrike">
              <a:solidFill>
                <a:srgbClr val="000000"/>
              </a:solidFill>
              <a:latin typeface="Arial"/>
              <a:cs typeface="Arial"/>
            </a:rPr>
            <a:pPr/>
            <a:t>in Milionen CHF</a:t>
          </a:fld>
          <a:endParaRPr lang="en-US" sz="1000" b="1">
            <a:latin typeface="+mj-lt"/>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289143" cy="6059714"/>
    <xdr:graphicFrame macro="">
      <xdr:nvGraphicFramePr>
        <xdr:cNvPr id="2" name="Graphique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BAKOM">
      <a:dk1>
        <a:sysClr val="windowText" lastClr="000000"/>
      </a:dk1>
      <a:lt1>
        <a:sysClr val="window" lastClr="FFFFFF"/>
      </a:lt1>
      <a:dk2>
        <a:srgbClr val="44546A"/>
      </a:dk2>
      <a:lt2>
        <a:srgbClr val="E7E6E6"/>
      </a:lt2>
      <a:accent1>
        <a:srgbClr val="05A8AF"/>
      </a:accent1>
      <a:accent2>
        <a:srgbClr val="294171"/>
      </a:accent2>
      <a:accent3>
        <a:srgbClr val="B0BF27"/>
      </a:accent3>
      <a:accent4>
        <a:srgbClr val="F1E21A"/>
      </a:accent4>
      <a:accent5>
        <a:srgbClr val="E1AE3A"/>
      </a:accent5>
      <a:accent6>
        <a:srgbClr val="BB006A"/>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6:Q22"/>
  <sheetViews>
    <sheetView showGridLines="0" showRowColHeaders="0" tabSelected="1" zoomScaleNormal="100" workbookViewId="0">
      <selection activeCell="D116" sqref="D116"/>
    </sheetView>
  </sheetViews>
  <sheetFormatPr baseColWidth="10" defaultColWidth="11.54296875" defaultRowHeight="12.5" x14ac:dyDescent="0.25"/>
  <cols>
    <col min="1" max="1" width="4.453125" style="2" customWidth="1"/>
    <col min="2" max="2" width="8" style="2" customWidth="1"/>
    <col min="3" max="3" width="4.453125" style="2" customWidth="1"/>
    <col min="4" max="7" width="11.54296875" style="2"/>
    <col min="8" max="8" width="11.81640625" style="2" customWidth="1"/>
    <col min="9" max="16384" width="11.54296875" style="2"/>
  </cols>
  <sheetData>
    <row r="6" spans="1:17" x14ac:dyDescent="0.25">
      <c r="A6" s="9"/>
      <c r="B6" s="9"/>
      <c r="C6" s="9"/>
      <c r="D6" s="9"/>
      <c r="E6" s="9"/>
      <c r="F6" s="9"/>
      <c r="G6" s="9"/>
      <c r="H6" s="9"/>
      <c r="I6" s="9"/>
      <c r="J6" s="9"/>
      <c r="K6" s="9"/>
      <c r="L6" s="9"/>
      <c r="M6" s="9"/>
      <c r="N6" s="9"/>
      <c r="O6" s="9"/>
      <c r="P6" s="9"/>
      <c r="Q6" s="9"/>
    </row>
    <row r="7" spans="1:17" ht="12" customHeight="1" x14ac:dyDescent="0.25">
      <c r="A7" s="9"/>
      <c r="B7" s="17" t="s">
        <v>14</v>
      </c>
      <c r="C7" s="9"/>
      <c r="D7" s="9"/>
      <c r="E7" s="9"/>
      <c r="F7" s="9"/>
      <c r="G7" s="9"/>
      <c r="H7" s="9"/>
      <c r="I7" s="9"/>
      <c r="J7" s="9"/>
      <c r="K7" s="9"/>
      <c r="L7" s="9"/>
      <c r="M7" s="9"/>
      <c r="N7" s="9"/>
      <c r="O7" s="9"/>
      <c r="P7" s="9"/>
      <c r="Q7" s="9"/>
    </row>
    <row r="8" spans="1:17" ht="12" customHeight="1" x14ac:dyDescent="0.25">
      <c r="A8" s="9"/>
      <c r="B8" s="17" t="s">
        <v>15</v>
      </c>
      <c r="C8" s="9"/>
      <c r="D8" s="9"/>
      <c r="E8" s="9"/>
      <c r="F8" s="9"/>
      <c r="G8" s="9"/>
      <c r="H8" s="9"/>
      <c r="I8" s="9"/>
      <c r="J8" s="9"/>
      <c r="K8" s="9"/>
      <c r="L8" s="9"/>
      <c r="M8" s="9"/>
      <c r="N8" s="9"/>
      <c r="O8" s="9"/>
      <c r="P8" s="9"/>
      <c r="Q8" s="9"/>
    </row>
    <row r="9" spans="1:17" ht="12" customHeight="1" x14ac:dyDescent="0.25">
      <c r="A9" s="9"/>
      <c r="B9" s="17" t="s">
        <v>16</v>
      </c>
      <c r="C9" s="9"/>
      <c r="D9" s="9"/>
      <c r="E9" s="9"/>
      <c r="F9" s="9"/>
      <c r="G9" s="9"/>
      <c r="H9" s="9"/>
      <c r="I9" s="9"/>
      <c r="J9" s="9"/>
      <c r="K9" s="9"/>
      <c r="L9" s="9"/>
      <c r="M9" s="9"/>
      <c r="N9" s="9"/>
      <c r="O9" s="9"/>
      <c r="P9" s="9"/>
      <c r="Q9" s="9"/>
    </row>
    <row r="10" spans="1:17" ht="12" customHeight="1" x14ac:dyDescent="0.25">
      <c r="A10" s="9"/>
      <c r="B10" s="18" t="s">
        <v>17</v>
      </c>
      <c r="C10" s="9"/>
      <c r="D10" s="9"/>
      <c r="E10" s="9"/>
      <c r="F10" s="9"/>
      <c r="G10" s="9"/>
      <c r="H10" s="9"/>
      <c r="I10" s="9"/>
      <c r="J10" s="9"/>
      <c r="K10" s="9"/>
      <c r="L10" s="9"/>
      <c r="M10" s="9"/>
      <c r="N10" s="9"/>
      <c r="O10" s="9"/>
      <c r="P10" s="9"/>
      <c r="Q10" s="9"/>
    </row>
    <row r="11" spans="1:17" x14ac:dyDescent="0.25">
      <c r="A11" s="9"/>
      <c r="B11" s="19"/>
      <c r="C11" s="9"/>
      <c r="D11" s="9"/>
      <c r="E11" s="9"/>
      <c r="F11" s="9"/>
      <c r="G11" s="9"/>
      <c r="H11" s="9"/>
      <c r="I11" s="9"/>
      <c r="J11" s="9"/>
      <c r="K11" s="9"/>
      <c r="L11" s="9"/>
      <c r="M11" s="9"/>
      <c r="N11" s="9"/>
      <c r="O11" s="9"/>
      <c r="P11" s="9"/>
      <c r="Q11" s="9"/>
    </row>
    <row r="12" spans="1:17" ht="18" x14ac:dyDescent="0.3">
      <c r="A12" s="9"/>
      <c r="B12" s="20" t="str">
        <f>IF(desc!$B$1=1,desc!$A$6,IF(desc!$B$1=2,desc!$B$6,IF(desc!$B$1=3,desc!$C$6,desc!$D$6)))</f>
        <v>Finanzdaten und Personalbestand</v>
      </c>
      <c r="C12" s="21"/>
      <c r="D12" s="22"/>
      <c r="E12" s="9"/>
      <c r="F12" s="9"/>
      <c r="G12" s="9"/>
      <c r="H12" s="9"/>
      <c r="I12" s="9"/>
      <c r="J12" s="9"/>
      <c r="K12" s="9"/>
      <c r="L12" s="9"/>
      <c r="M12" s="9"/>
      <c r="N12" s="9"/>
      <c r="O12" s="9"/>
      <c r="P12" s="9"/>
      <c r="Q12" s="9"/>
    </row>
    <row r="13" spans="1:17" ht="13" x14ac:dyDescent="0.3">
      <c r="A13" s="9"/>
      <c r="B13" s="22"/>
      <c r="C13" s="21"/>
      <c r="D13" s="22"/>
      <c r="E13" s="9"/>
      <c r="F13" s="9"/>
      <c r="G13" s="9"/>
      <c r="H13" s="9"/>
      <c r="I13" s="9"/>
      <c r="J13" s="9"/>
      <c r="K13" s="9"/>
      <c r="L13" s="9"/>
      <c r="M13" s="9"/>
      <c r="N13" s="9"/>
      <c r="O13" s="9"/>
      <c r="P13" s="9"/>
      <c r="Q13" s="9"/>
    </row>
    <row r="14" spans="1:17" ht="15.5" x14ac:dyDescent="0.25">
      <c r="A14" s="9"/>
      <c r="B14" s="23"/>
      <c r="C14" s="24" t="str">
        <f>IF(desc!$B$1=1,desc!$A$7,IF(desc!$B$1=2,desc!$B$7,IF(desc!$B$1=3,desc!$C$7,desc!$D$7)))</f>
        <v>1. Finanzdaten per 31.12.</v>
      </c>
      <c r="D14" s="24"/>
      <c r="E14" s="9"/>
      <c r="F14" s="9"/>
      <c r="G14" s="9"/>
      <c r="H14" s="9"/>
      <c r="I14" s="9"/>
      <c r="J14" s="9"/>
      <c r="K14" s="9"/>
      <c r="L14" s="9"/>
      <c r="M14" s="9"/>
      <c r="N14" s="9"/>
      <c r="O14" s="9"/>
      <c r="P14" s="9"/>
      <c r="Q14" s="9"/>
    </row>
    <row r="15" spans="1:17" ht="15.65" customHeight="1" x14ac:dyDescent="0.25">
      <c r="A15" s="9"/>
      <c r="B15" s="22"/>
      <c r="C15" s="25"/>
      <c r="D15" s="26" t="str">
        <f>IF(desc!$B$1=1,desc!$A$8,IF(desc!$B$1=2,desc!$B$8,IF(desc!$B$1=3,desc!$C$8,desc!$D$8)))</f>
        <v>1.1 Erträge (F1)</v>
      </c>
      <c r="E15" s="27"/>
      <c r="F15" s="27"/>
      <c r="G15" s="27"/>
      <c r="H15" s="27"/>
      <c r="I15" s="27"/>
      <c r="J15" s="27"/>
      <c r="K15" s="27"/>
      <c r="L15" s="9"/>
      <c r="M15" s="9"/>
      <c r="N15" s="9"/>
      <c r="O15" s="9"/>
      <c r="P15" s="9"/>
      <c r="Q15" s="9"/>
    </row>
    <row r="16" spans="1:17" ht="15.65" customHeight="1" x14ac:dyDescent="0.25">
      <c r="A16" s="9"/>
      <c r="B16" s="22"/>
      <c r="C16" s="25"/>
      <c r="D16" s="26" t="str">
        <f>IF(desc!$B$1=1,desc!$A$9,IF(desc!$B$1=2,desc!$B$9,IF(desc!$B$1=3,desc!$C$9,desc!$D$9)))</f>
        <v>1.2 Investitionen (F2)</v>
      </c>
      <c r="E16" s="27"/>
      <c r="F16" s="27"/>
      <c r="G16" s="27"/>
      <c r="H16" s="27"/>
      <c r="I16" s="27"/>
      <c r="J16" s="27"/>
      <c r="K16" s="27"/>
      <c r="L16" s="27"/>
      <c r="M16" s="27"/>
      <c r="N16" s="27"/>
      <c r="O16" s="27"/>
      <c r="P16" s="9"/>
      <c r="Q16" s="9"/>
    </row>
    <row r="17" spans="1:17" ht="20.5" customHeight="1" x14ac:dyDescent="0.35">
      <c r="A17" s="9"/>
      <c r="B17" s="22"/>
      <c r="C17" s="28" t="str">
        <f>IF(desc!$B$1=1,desc!$A$10,IF(desc!$B$1=2,desc!$B$10,IF(desc!$B$1=3,desc!$C$10,desc!$D$10)))</f>
        <v>2. Personalbestand am 31.12.</v>
      </c>
      <c r="D17" s="22"/>
      <c r="E17" s="9"/>
      <c r="F17" s="9"/>
      <c r="G17" s="9"/>
      <c r="H17" s="9"/>
      <c r="I17" s="9"/>
      <c r="J17" s="9"/>
      <c r="K17" s="9"/>
      <c r="L17" s="9"/>
      <c r="M17" s="9"/>
      <c r="N17" s="9"/>
      <c r="O17" s="9"/>
      <c r="P17" s="9"/>
      <c r="Q17" s="9"/>
    </row>
    <row r="18" spans="1:17" ht="15.65" customHeight="1" x14ac:dyDescent="0.25">
      <c r="A18" s="9"/>
      <c r="B18" s="22"/>
      <c r="C18" s="22"/>
      <c r="D18" s="26" t="str">
        <f>IF(desc!$B$1=1,desc!$A11,IF(desc!$B$1=2,desc!$B11,IF(desc!$B$1=3,desc!$C11,desc!$D11)))</f>
        <v>2.1 Anzahl Stellen / Vollzeitäquivalente (P1)</v>
      </c>
      <c r="E18" s="82"/>
      <c r="F18" s="82"/>
      <c r="G18" s="82"/>
      <c r="H18" s="82"/>
      <c r="I18" s="82"/>
      <c r="J18" s="82"/>
      <c r="L18" s="29"/>
      <c r="M18" s="9"/>
      <c r="N18" s="9"/>
      <c r="O18" s="9"/>
      <c r="P18" s="9"/>
      <c r="Q18" s="9"/>
    </row>
    <row r="19" spans="1:17" ht="14" x14ac:dyDescent="0.25">
      <c r="A19" s="9"/>
      <c r="B19" s="83"/>
      <c r="C19" s="22"/>
      <c r="D19" s="26" t="str">
        <f>IF(desc!$B$1=1,desc!$A12,IF(desc!$B$1=2,desc!$B12,IF(desc!$B$1=3,desc!$C12,desc!$D12)))</f>
        <v>2.2 Anzahl Lehrstellen (Vollzeitäquivalente) (P2)</v>
      </c>
      <c r="E19" s="27"/>
      <c r="F19" s="27"/>
      <c r="G19" s="27"/>
      <c r="H19" s="27"/>
      <c r="I19" s="27"/>
      <c r="J19" s="27"/>
      <c r="K19" s="27"/>
      <c r="L19" s="9"/>
      <c r="M19" s="9"/>
      <c r="N19" s="9"/>
      <c r="O19" s="9"/>
      <c r="P19" s="9"/>
      <c r="Q19" s="9"/>
    </row>
    <row r="20" spans="1:17" ht="14" x14ac:dyDescent="0.25">
      <c r="A20" s="9"/>
      <c r="B20" s="83"/>
      <c r="C20" s="22"/>
      <c r="D20" s="26" t="str">
        <f>IF(desc!$B$1=1,desc!$A13,IF(desc!$B$1=2,desc!$B13,IF(desc!$B$1=3,desc!$C13,desc!$D13)))</f>
        <v>2.3 Anzahl Personen, die in der Telekommunikation tätig sind (P3)</v>
      </c>
      <c r="E20" s="27"/>
      <c r="F20" s="27"/>
      <c r="G20" s="27"/>
      <c r="H20" s="27"/>
      <c r="I20" s="27"/>
      <c r="J20" s="27"/>
      <c r="K20" s="27"/>
      <c r="L20" s="9"/>
      <c r="M20" s="9"/>
      <c r="N20" s="9"/>
      <c r="O20" s="9"/>
      <c r="P20" s="9"/>
      <c r="Q20" s="9"/>
    </row>
    <row r="21" spans="1:17" ht="14" x14ac:dyDescent="0.25">
      <c r="A21" s="9"/>
      <c r="B21" s="30"/>
      <c r="C21" s="9"/>
      <c r="D21" s="9"/>
      <c r="E21" s="9"/>
      <c r="F21" s="9"/>
      <c r="G21" s="9"/>
      <c r="H21" s="9"/>
      <c r="I21" s="9"/>
      <c r="J21" s="9"/>
      <c r="K21" s="9"/>
      <c r="L21" s="9"/>
      <c r="M21" s="9"/>
      <c r="N21" s="9"/>
      <c r="O21" s="9"/>
      <c r="P21" s="9"/>
      <c r="Q21" s="9"/>
    </row>
    <row r="22" spans="1:17" ht="14" x14ac:dyDescent="0.25">
      <c r="A22" s="9"/>
      <c r="B22" s="31"/>
      <c r="C22" s="9"/>
      <c r="D22" s="9"/>
      <c r="E22" s="9"/>
      <c r="F22" s="9"/>
      <c r="G22" s="9"/>
      <c r="H22" s="9"/>
      <c r="I22" s="9"/>
      <c r="J22" s="9"/>
      <c r="K22" s="9"/>
      <c r="L22" s="9"/>
      <c r="M22" s="9"/>
      <c r="N22" s="9"/>
      <c r="O22" s="9"/>
      <c r="P22" s="9"/>
      <c r="Q22" s="9"/>
    </row>
  </sheetData>
  <sheetProtection formatCells="0" formatColumns="0" formatRows="0" insertColumns="0" insertRows="0" insertHyperlinks="0" deleteColumns="0" deleteRows="0" sort="0" autoFilter="0" pivotTables="0"/>
  <hyperlinks>
    <hyperlink ref="D19" location="Tab_SF6!A1" display="2.1 Services de capacités de transmission fixes ou variables offertes à des usagers finaux (SF6)" xr:uid="{00000000-0004-0000-0000-000000000000}"/>
    <hyperlink ref="D20" location="Tab_SF6!A1" display="2.1 Services de capacités de transmission fixes ou variables offertes à des usagers finaux (SF6)" xr:uid="{00000000-0004-0000-0000-000001000000}"/>
    <hyperlink ref="D15:F15" location="Tab_F1!A1" display="Tab_F1!A1" xr:uid="{00000000-0004-0000-0000-000002000000}"/>
    <hyperlink ref="D16:F16" location="Tab_F2!A1" display="Tab_F2!A1" xr:uid="{00000000-0004-0000-0000-000003000000}"/>
    <hyperlink ref="D19:K19" location="Tab_P2!A1" display="Tab_P2!A1" xr:uid="{00000000-0004-0000-0000-000004000000}"/>
    <hyperlink ref="D20:K20" location="Tab_P3!A1" display="Tab_P3!A1" xr:uid="{00000000-0004-0000-0000-000005000000}"/>
    <hyperlink ref="D18:J18" location="Tab_P1!A1" display="Tab_P1!A1" xr:uid="{00000000-0004-0000-0000-000006000000}"/>
  </hyperlinks>
  <pageMargins left="0.7" right="0.7" top="0.75" bottom="0.75" header="0.3" footer="0.3"/>
  <pageSetup paperSize="9" orientation="portrait"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5" r:id="rId5" name="Drop Down 1">
              <controlPr defaultSize="0" autoLine="0" autoPict="0">
                <anchor moveWithCells="1">
                  <from>
                    <xdr:col>4</xdr:col>
                    <xdr:colOff>203200</xdr:colOff>
                    <xdr:row>7</xdr:row>
                    <xdr:rowOff>69850</xdr:rowOff>
                  </from>
                  <to>
                    <xdr:col>5</xdr:col>
                    <xdr:colOff>641350</xdr:colOff>
                    <xdr:row>8</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AC35"/>
  <sheetViews>
    <sheetView showGridLines="0" workbookViewId="0">
      <pane xSplit="1" ySplit="4" topLeftCell="V5" activePane="bottomRight" state="frozen"/>
      <selection pane="topRight" activeCell="B1" sqref="B1"/>
      <selection pane="bottomLeft" activeCell="A7" sqref="A7"/>
      <selection pane="bottomRight" activeCell="A85" sqref="A85"/>
    </sheetView>
  </sheetViews>
  <sheetFormatPr baseColWidth="10" defaultColWidth="11.54296875" defaultRowHeight="12.5" x14ac:dyDescent="0.25"/>
  <cols>
    <col min="1" max="1" width="59.1796875" style="2" customWidth="1"/>
    <col min="2" max="21" width="11.54296875" style="2"/>
    <col min="22" max="27" width="13.1796875" style="2" customWidth="1"/>
    <col min="28" max="16384" width="11.54296875" style="2"/>
  </cols>
  <sheetData>
    <row r="1" spans="1:29" ht="20.5" customHeight="1" x14ac:dyDescent="0.25">
      <c r="A1" s="13" t="str">
        <f>IF(desc!$B$1=1,desc!$A14,IF(desc!$B$1=2,desc!$B14,IF(desc!$B$1=3,desc!$C14,desc!$D14)))</f>
        <v>Tabelle F1: Finanzdaten</v>
      </c>
      <c r="B1" s="4"/>
    </row>
    <row r="2" spans="1:29" ht="27.65" customHeight="1" x14ac:dyDescent="0.25">
      <c r="A2" s="32" t="str">
        <f>IF(desc!$B$1=1,desc!$A15,IF(desc!$B$1=2,desc!$B15,IF(desc!$B$1=3,desc!$C15,desc!$D15)))</f>
        <v>Erfolgsrechnung der Fernmeldedienstanbieterinnen für das Rechnungsjahr</v>
      </c>
      <c r="B2" s="5"/>
      <c r="C2" s="5"/>
      <c r="D2" s="5"/>
      <c r="E2" s="5"/>
      <c r="F2" s="5"/>
      <c r="G2" s="5"/>
      <c r="H2" s="5"/>
      <c r="I2" s="5"/>
      <c r="J2" s="5"/>
      <c r="K2" s="5"/>
      <c r="L2" s="5"/>
      <c r="M2" s="5"/>
      <c r="N2" s="5"/>
      <c r="O2" s="5"/>
      <c r="P2" s="5"/>
      <c r="Q2" s="5"/>
      <c r="R2" s="5"/>
    </row>
    <row r="3" spans="1:29" ht="4.75" customHeight="1" x14ac:dyDescent="0.25">
      <c r="A3" s="14"/>
      <c r="B3" s="5"/>
      <c r="C3" s="5"/>
      <c r="D3" s="5"/>
      <c r="E3" s="5"/>
      <c r="F3" s="5"/>
      <c r="G3" s="5"/>
      <c r="H3" s="5"/>
      <c r="I3" s="5"/>
      <c r="J3" s="5"/>
      <c r="K3" s="5"/>
      <c r="L3" s="5"/>
      <c r="M3" s="5"/>
      <c r="N3" s="5"/>
      <c r="O3" s="5"/>
      <c r="P3" s="5"/>
      <c r="Q3" s="5"/>
      <c r="R3" s="5"/>
    </row>
    <row r="4" spans="1:29" ht="27" customHeight="1" x14ac:dyDescent="0.3">
      <c r="A4" s="15" t="str">
        <f>IF(desc!$B$1=1,desc!$A16,IF(desc!$B$1=2,desc!$B16,IF(desc!$B$1=3,desc!$C16,desc!$D16)))</f>
        <v>Nettoumsatz (ohne MwSt), Betriebsaufwand und Ergebnis (in 1'000 Schweizer Franken)</v>
      </c>
      <c r="B4" s="6">
        <v>1998</v>
      </c>
      <c r="C4" s="7">
        <v>1999</v>
      </c>
      <c r="D4" s="7">
        <v>2000</v>
      </c>
      <c r="E4" s="7">
        <v>2001</v>
      </c>
      <c r="F4" s="7">
        <v>2002</v>
      </c>
      <c r="G4" s="7">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165">
        <v>2019</v>
      </c>
      <c r="X4" s="199">
        <v>2020</v>
      </c>
      <c r="Y4" s="141">
        <v>2021</v>
      </c>
      <c r="Z4" s="186">
        <v>2022</v>
      </c>
      <c r="AA4" s="158">
        <v>2023</v>
      </c>
      <c r="AC4" s="16" t="str">
        <f>IF(desc!$B$1=1,desc!$A44,IF(desc!$B$1=2,desc!$B44,IF(desc!$B$1=3,desc!$C44,desc!$D44)))</f>
        <v>Ver. 22-23</v>
      </c>
    </row>
    <row r="5" spans="1:29" ht="13.4" customHeight="1" x14ac:dyDescent="0.3">
      <c r="A5" s="38" t="str">
        <f>IF(desc!$B$1=1,desc!$A17,IF(desc!$B$1=2,desc!$B17,IF(desc!$B$1=3,desc!$C17,desc!$D17)))</f>
        <v>Nettoumsatz</v>
      </c>
      <c r="B5" s="42"/>
      <c r="C5" s="43"/>
      <c r="D5" s="43"/>
      <c r="E5" s="43"/>
      <c r="F5" s="43"/>
      <c r="G5" s="43"/>
      <c r="H5" s="43"/>
      <c r="I5" s="43"/>
      <c r="J5" s="43"/>
      <c r="K5" s="43"/>
      <c r="L5" s="43"/>
      <c r="M5" s="43"/>
      <c r="N5" s="43"/>
      <c r="O5" s="43"/>
      <c r="P5" s="43"/>
      <c r="Q5" s="43"/>
      <c r="R5" s="43"/>
      <c r="S5" s="44"/>
      <c r="T5" s="44"/>
      <c r="U5" s="44"/>
      <c r="V5" s="44"/>
      <c r="W5" s="166"/>
      <c r="X5" s="200"/>
      <c r="Y5" s="245"/>
      <c r="Z5" s="229"/>
      <c r="AA5" s="159"/>
      <c r="AC5" s="51"/>
    </row>
    <row r="6" spans="1:29" x14ac:dyDescent="0.25">
      <c r="A6" s="39" t="str">
        <f>IF(desc!$B$1=1,desc!$A18,IF(desc!$B$1=2,desc!$B18,IF(desc!$B$1=3,desc!$C18,desc!$D18)))</f>
        <v>Festnetzdienste</v>
      </c>
      <c r="B6" s="11">
        <v>6273489</v>
      </c>
      <c r="C6" s="11">
        <v>5843949</v>
      </c>
      <c r="D6" s="61">
        <v>4974187</v>
      </c>
      <c r="E6" s="61">
        <v>4409332</v>
      </c>
      <c r="F6" s="61">
        <v>4437974</v>
      </c>
      <c r="G6" s="61">
        <v>4689816</v>
      </c>
      <c r="H6" s="61">
        <v>4853543</v>
      </c>
      <c r="I6" s="61">
        <v>4830630.2354699988</v>
      </c>
      <c r="J6" s="61">
        <v>4654310.00679</v>
      </c>
      <c r="K6" s="61">
        <v>5470793.4342899984</v>
      </c>
      <c r="L6" s="61">
        <v>5116219.9119399991</v>
      </c>
      <c r="M6" s="61">
        <v>5409499.3293800019</v>
      </c>
      <c r="N6" s="61">
        <v>5263834.5939560011</v>
      </c>
      <c r="O6" s="61">
        <v>5203618.2724800203</v>
      </c>
      <c r="P6" s="61">
        <v>6099977.3400000008</v>
      </c>
      <c r="Q6" s="61">
        <v>6186556.4510000004</v>
      </c>
      <c r="R6" s="61">
        <v>6374891.1388399992</v>
      </c>
      <c r="S6" s="61">
        <v>6614301.7799999984</v>
      </c>
      <c r="T6" s="61">
        <v>6497239.0960000018</v>
      </c>
      <c r="U6" s="61">
        <v>5757798.0847299984</v>
      </c>
      <c r="V6" s="61">
        <v>5133282.9090000009</v>
      </c>
      <c r="W6" s="167">
        <v>3921968.9948999998</v>
      </c>
      <c r="X6" s="201">
        <v>4112461.436999999</v>
      </c>
      <c r="Y6" s="246">
        <v>3952587.5109999999</v>
      </c>
      <c r="Z6" s="230">
        <v>3953096.5049999999</v>
      </c>
      <c r="AA6" s="160">
        <v>3855445.4989999998</v>
      </c>
      <c r="AC6" s="51">
        <f>(AA6-Z6)/Z6</f>
        <v>-2.4702408827228985E-2</v>
      </c>
    </row>
    <row r="7" spans="1:29" x14ac:dyDescent="0.25">
      <c r="A7" s="39" t="str">
        <f>IF(desc!$B$1=1,desc!$A19,IF(desc!$B$1=2,desc!$B19,IF(desc!$B$1=3,desc!$C19,desc!$D19)))</f>
        <v>Mobilfunkdienste</v>
      </c>
      <c r="B7" s="11">
        <v>1794423</v>
      </c>
      <c r="C7" s="11">
        <v>2504894</v>
      </c>
      <c r="D7" s="11">
        <v>3157062</v>
      </c>
      <c r="E7" s="11">
        <v>3883181</v>
      </c>
      <c r="F7" s="11">
        <v>4216071</v>
      </c>
      <c r="G7" s="11">
        <v>4472112</v>
      </c>
      <c r="H7" s="61">
        <v>4736432</v>
      </c>
      <c r="I7" s="61">
        <v>4817689.3780000005</v>
      </c>
      <c r="J7" s="61">
        <v>4739870.7319999998</v>
      </c>
      <c r="K7" s="61">
        <v>4877563.2</v>
      </c>
      <c r="L7" s="61">
        <v>5044591.5999999996</v>
      </c>
      <c r="M7" s="61">
        <v>4629787.2149999999</v>
      </c>
      <c r="N7" s="61">
        <v>4881565.6250000009</v>
      </c>
      <c r="O7" s="61">
        <v>5075443.9620000003</v>
      </c>
      <c r="P7" s="61">
        <v>4664609.4610000001</v>
      </c>
      <c r="Q7" s="61">
        <v>4558695.6499999994</v>
      </c>
      <c r="R7" s="61">
        <v>4641492.2123899991</v>
      </c>
      <c r="S7" s="61">
        <v>4178024.55</v>
      </c>
      <c r="T7" s="61">
        <v>4367023.7699999996</v>
      </c>
      <c r="U7" s="61">
        <v>5373278.3309999993</v>
      </c>
      <c r="V7" s="61">
        <v>4133834.9899999998</v>
      </c>
      <c r="W7" s="167">
        <v>4065580.4895499996</v>
      </c>
      <c r="X7" s="201">
        <v>3923628.3059999989</v>
      </c>
      <c r="Y7" s="246">
        <v>2990386.8119999999</v>
      </c>
      <c r="Z7" s="230">
        <v>3025932.1719999998</v>
      </c>
      <c r="AA7" s="160">
        <v>3026821.426</v>
      </c>
      <c r="AC7" s="51">
        <f>(AA7-Z7)/Z7</f>
        <v>2.9387770427531911E-4</v>
      </c>
    </row>
    <row r="8" spans="1:29" x14ac:dyDescent="0.25">
      <c r="A8" s="39" t="str">
        <f>IF(desc!$B$1=1,desc!$A20,IF(desc!$B$1=2,desc!$B20,IF(desc!$B$1=3,desc!$C20,desc!$D20)))</f>
        <v>Konvergente Dienstpakete (festes und mobiles Festnetz)</v>
      </c>
      <c r="B8" s="11" t="s">
        <v>298</v>
      </c>
      <c r="C8" s="11" t="s">
        <v>298</v>
      </c>
      <c r="D8" s="11" t="s">
        <v>298</v>
      </c>
      <c r="E8" s="11" t="s">
        <v>298</v>
      </c>
      <c r="F8" s="11" t="s">
        <v>298</v>
      </c>
      <c r="G8" s="11" t="s">
        <v>298</v>
      </c>
      <c r="H8" s="11" t="s">
        <v>298</v>
      </c>
      <c r="I8" s="11" t="s">
        <v>298</v>
      </c>
      <c r="J8" s="11" t="s">
        <v>298</v>
      </c>
      <c r="K8" s="11" t="s">
        <v>298</v>
      </c>
      <c r="L8" s="11" t="s">
        <v>298</v>
      </c>
      <c r="M8" s="11" t="s">
        <v>298</v>
      </c>
      <c r="N8" s="11" t="s">
        <v>298</v>
      </c>
      <c r="O8" s="11" t="s">
        <v>298</v>
      </c>
      <c r="P8" s="11" t="s">
        <v>298</v>
      </c>
      <c r="Q8" s="11" t="s">
        <v>298</v>
      </c>
      <c r="R8" s="11" t="s">
        <v>298</v>
      </c>
      <c r="S8" s="11" t="s">
        <v>298</v>
      </c>
      <c r="T8" s="11" t="s">
        <v>298</v>
      </c>
      <c r="U8" s="11" t="s">
        <v>298</v>
      </c>
      <c r="V8" s="11">
        <v>1937081.97</v>
      </c>
      <c r="W8" s="168">
        <v>2221448.5890000002</v>
      </c>
      <c r="X8" s="202">
        <v>2841305.6170000001</v>
      </c>
      <c r="Y8" s="247">
        <v>2803466.98</v>
      </c>
      <c r="Z8" s="231">
        <v>2895839.389</v>
      </c>
      <c r="AA8" s="161">
        <v>2953310.0380000002</v>
      </c>
      <c r="AC8" s="51">
        <f>(AA8-Z8)/Z8</f>
        <v>1.98459380096512E-2</v>
      </c>
    </row>
    <row r="9" spans="1:29" x14ac:dyDescent="0.25">
      <c r="A9" s="39" t="str">
        <f>IF(desc!$B$1=1,desc!$A21,IF(desc!$B$1=2,desc!$B21,IF(desc!$B$1=3,desc!$C21,desc!$D21)))</f>
        <v>Satellitendienste</v>
      </c>
      <c r="B9" s="11">
        <v>6351</v>
      </c>
      <c r="C9" s="11">
        <v>12822</v>
      </c>
      <c r="D9" s="61">
        <v>16840</v>
      </c>
      <c r="E9" s="61">
        <v>35490</v>
      </c>
      <c r="F9" s="61">
        <v>39289</v>
      </c>
      <c r="G9" s="61">
        <v>33681</v>
      </c>
      <c r="H9" s="61">
        <v>49882</v>
      </c>
      <c r="I9" s="61">
        <v>48916.3</v>
      </c>
      <c r="J9" s="61">
        <v>28997.501</v>
      </c>
      <c r="K9" s="61">
        <v>21510.400000000001</v>
      </c>
      <c r="L9" s="61">
        <v>19428.260000000002</v>
      </c>
      <c r="M9" s="61">
        <v>16741.347000000002</v>
      </c>
      <c r="N9" s="61">
        <v>18872</v>
      </c>
      <c r="O9" s="61">
        <v>8336.1540000000005</v>
      </c>
      <c r="P9" s="61">
        <v>21278.73</v>
      </c>
      <c r="Q9" s="61">
        <v>25204.700999999997</v>
      </c>
      <c r="R9" s="61">
        <v>14008.871999999999</v>
      </c>
      <c r="S9" s="61">
        <v>89644.92</v>
      </c>
      <c r="T9" s="61">
        <v>8602.4349999999995</v>
      </c>
      <c r="U9" s="61">
        <v>21335.974000000002</v>
      </c>
      <c r="V9" s="61">
        <v>10361.52</v>
      </c>
      <c r="W9" s="167">
        <v>11273.600100000001</v>
      </c>
      <c r="X9" s="201">
        <v>16842.859</v>
      </c>
      <c r="Y9" s="246">
        <v>178904.88399999999</v>
      </c>
      <c r="Z9" s="230">
        <v>12446.968000000001</v>
      </c>
      <c r="AA9" s="160">
        <v>14484.790999999999</v>
      </c>
      <c r="AC9" s="51">
        <f>(AA9-Z9)/Z9</f>
        <v>0.1637204337634674</v>
      </c>
    </row>
    <row r="10" spans="1:29" x14ac:dyDescent="0.25">
      <c r="A10" s="39" t="str">
        <f>IF(desc!$B$1=1,desc!$A22,IF(desc!$B$1=2,desc!$B22,IF(desc!$B$1=3,desc!$C22,desc!$D22)))</f>
        <v>Übertragungskapazitäten</v>
      </c>
      <c r="B10" s="11">
        <v>883685</v>
      </c>
      <c r="C10" s="11">
        <v>916526</v>
      </c>
      <c r="D10" s="11">
        <v>859018</v>
      </c>
      <c r="E10" s="11">
        <v>879000</v>
      </c>
      <c r="F10" s="11">
        <v>836073</v>
      </c>
      <c r="G10" s="11">
        <v>788504</v>
      </c>
      <c r="H10" s="11">
        <v>825804</v>
      </c>
      <c r="I10" s="11">
        <v>984730.99999999988</v>
      </c>
      <c r="J10" s="11">
        <v>843853.20000000007</v>
      </c>
      <c r="K10" s="61">
        <v>666623.50900000008</v>
      </c>
      <c r="L10" s="61">
        <v>785587.83600000013</v>
      </c>
      <c r="M10" s="61">
        <v>751490.10000000009</v>
      </c>
      <c r="N10" s="61">
        <v>768418</v>
      </c>
      <c r="O10" s="61">
        <v>776514.21100000013</v>
      </c>
      <c r="P10" s="61">
        <v>781502.45799999998</v>
      </c>
      <c r="Q10" s="61">
        <v>735592.76300000004</v>
      </c>
      <c r="R10" s="61">
        <v>673314.45830099983</v>
      </c>
      <c r="S10" s="61">
        <v>678677.64199999999</v>
      </c>
      <c r="T10" s="61">
        <v>685202.75310999993</v>
      </c>
      <c r="U10" s="61">
        <v>617528.6179999999</v>
      </c>
      <c r="V10" s="61">
        <v>919888.49100000004</v>
      </c>
      <c r="W10" s="167">
        <v>752555.49009999982</v>
      </c>
      <c r="X10" s="201">
        <v>705726.13399999996</v>
      </c>
      <c r="Y10" s="246">
        <v>334466.41899999999</v>
      </c>
      <c r="Z10" s="230">
        <v>445832.46899999998</v>
      </c>
      <c r="AA10" s="160">
        <v>445763.03700000001</v>
      </c>
      <c r="AC10" s="51">
        <f>(AA10-Z10)/Z10</f>
        <v>-1.557356290260941E-4</v>
      </c>
    </row>
    <row r="11" spans="1:29" x14ac:dyDescent="0.25">
      <c r="A11" s="39" t="str">
        <f>IF(desc!$B$1=1,desc!$A23,IF(desc!$B$1=2,desc!$B23,IF(desc!$B$1=3,desc!$C23,desc!$D23)))</f>
        <v xml:space="preserve">Mehrwertdienste </v>
      </c>
      <c r="B11" s="70">
        <v>322547</v>
      </c>
      <c r="C11" s="70">
        <v>397793</v>
      </c>
      <c r="D11" s="70">
        <v>689913</v>
      </c>
      <c r="E11" s="70">
        <v>963409</v>
      </c>
      <c r="F11" s="70">
        <v>943489</v>
      </c>
      <c r="G11" s="70">
        <v>780834</v>
      </c>
      <c r="H11" s="70">
        <v>586613</v>
      </c>
      <c r="I11" s="70">
        <v>467867.78599999996</v>
      </c>
      <c r="J11" s="70">
        <v>540465.73399999994</v>
      </c>
      <c r="K11" s="70">
        <v>256673.378</v>
      </c>
      <c r="L11" s="71">
        <v>226482.82399999996</v>
      </c>
      <c r="M11" s="71">
        <v>170348.61800000002</v>
      </c>
      <c r="N11" s="71">
        <v>444625</v>
      </c>
      <c r="O11" s="71">
        <v>171172.73799999998</v>
      </c>
      <c r="P11" s="71">
        <v>146790.21</v>
      </c>
      <c r="Q11" s="71">
        <v>162156.43</v>
      </c>
      <c r="R11" s="71">
        <v>157293.12</v>
      </c>
      <c r="S11" s="71">
        <v>168137.31</v>
      </c>
      <c r="T11" s="71">
        <v>188980.5</v>
      </c>
      <c r="U11" s="71">
        <v>181794.26</v>
      </c>
      <c r="V11" s="70" t="s">
        <v>298</v>
      </c>
      <c r="W11" s="70" t="s">
        <v>298</v>
      </c>
      <c r="X11" s="70" t="s">
        <v>298</v>
      </c>
      <c r="Y11" s="70" t="s">
        <v>298</v>
      </c>
      <c r="Z11" s="70" t="s">
        <v>298</v>
      </c>
      <c r="AA11" s="162" t="s">
        <v>298</v>
      </c>
      <c r="AB11" s="72"/>
      <c r="AC11" s="251" t="s">
        <v>190</v>
      </c>
    </row>
    <row r="12" spans="1:29" x14ac:dyDescent="0.25">
      <c r="A12" s="39" t="str">
        <f>IF(desc!$B$1=1,desc!$A24,IF(desc!$B$1=2,desc!$B24,IF(desc!$B$1=3,desc!$C24,desc!$D24)))</f>
        <v>Zusatzdienste</v>
      </c>
      <c r="B12" s="11">
        <v>484023</v>
      </c>
      <c r="C12" s="11">
        <v>584000</v>
      </c>
      <c r="D12" s="61">
        <v>246496</v>
      </c>
      <c r="E12" s="61">
        <v>101435</v>
      </c>
      <c r="F12" s="61">
        <v>95288</v>
      </c>
      <c r="G12" s="61">
        <v>193075</v>
      </c>
      <c r="H12" s="61">
        <v>191182</v>
      </c>
      <c r="I12" s="61">
        <v>184024.91800000001</v>
      </c>
      <c r="J12" s="61">
        <v>180151.1</v>
      </c>
      <c r="K12" s="61">
        <v>95320.8</v>
      </c>
      <c r="L12" s="61">
        <v>76315.899999999994</v>
      </c>
      <c r="M12" s="61">
        <v>132798.39999999999</v>
      </c>
      <c r="N12" s="61">
        <v>129257</v>
      </c>
      <c r="O12" s="61">
        <v>121978.6</v>
      </c>
      <c r="P12" s="61">
        <v>117145</v>
      </c>
      <c r="Q12" s="61">
        <v>71493.899999999994</v>
      </c>
      <c r="R12" s="61">
        <v>104348.2</v>
      </c>
      <c r="S12" s="61">
        <v>136529.19899999999</v>
      </c>
      <c r="T12" s="61">
        <v>97746.5</v>
      </c>
      <c r="U12" s="61">
        <v>93428.923999999999</v>
      </c>
      <c r="V12" s="70" t="s">
        <v>298</v>
      </c>
      <c r="W12" s="70" t="s">
        <v>298</v>
      </c>
      <c r="X12" s="70" t="s">
        <v>298</v>
      </c>
      <c r="Y12" s="70" t="s">
        <v>298</v>
      </c>
      <c r="Z12" s="70" t="s">
        <v>298</v>
      </c>
      <c r="AA12" s="163" t="s">
        <v>298</v>
      </c>
      <c r="AC12" s="251" t="s">
        <v>190</v>
      </c>
    </row>
    <row r="13" spans="1:29" x14ac:dyDescent="0.25">
      <c r="A13" s="39" t="str">
        <f>IF(desc!$B$1=1,desc!$A25,IF(desc!$B$1=2,desc!$B25,IF(desc!$B$1=3,desc!$C25,desc!$D25)))</f>
        <v>Interkonnektionsertrag</v>
      </c>
      <c r="B13" s="61">
        <v>913015</v>
      </c>
      <c r="C13" s="61">
        <v>1356777</v>
      </c>
      <c r="D13" s="61">
        <v>2947905</v>
      </c>
      <c r="E13" s="61">
        <v>2723103</v>
      </c>
      <c r="F13" s="61">
        <v>2705953</v>
      </c>
      <c r="G13" s="61">
        <v>2903985</v>
      </c>
      <c r="H13" s="61">
        <v>3241991</v>
      </c>
      <c r="I13" s="61">
        <v>3197179.0300000003</v>
      </c>
      <c r="J13" s="61">
        <v>3473364.5730000003</v>
      </c>
      <c r="K13" s="61">
        <v>3730835.611</v>
      </c>
      <c r="L13" s="61">
        <v>3720873.2510000006</v>
      </c>
      <c r="M13" s="61">
        <v>3650128.7950000004</v>
      </c>
      <c r="N13" s="61">
        <v>3386427</v>
      </c>
      <c r="O13" s="61">
        <v>3484103.6108500003</v>
      </c>
      <c r="P13" s="61">
        <v>3085601.3030000003</v>
      </c>
      <c r="Q13" s="61">
        <v>3068203.4569999999</v>
      </c>
      <c r="R13" s="61">
        <v>3519542.3453899999</v>
      </c>
      <c r="S13" s="61">
        <v>3373644.4000000004</v>
      </c>
      <c r="T13" s="61">
        <v>3447630.5060000005</v>
      </c>
      <c r="U13" s="61">
        <v>3279839.2229999998</v>
      </c>
      <c r="V13" s="61">
        <v>3409846.3758800002</v>
      </c>
      <c r="W13" s="167">
        <v>3617065.1840000013</v>
      </c>
      <c r="X13" s="201">
        <v>2618750.6490000002</v>
      </c>
      <c r="Y13" s="246">
        <v>2478105.2659999998</v>
      </c>
      <c r="Z13" s="230">
        <v>2260920.1469999999</v>
      </c>
      <c r="AA13" s="160">
        <v>2317161.6919999998</v>
      </c>
      <c r="AC13" s="51">
        <f t="shared" ref="AC13:AC15" si="0">(AA13-Z13)/Z13</f>
        <v>2.4875511448127198E-2</v>
      </c>
    </row>
    <row r="14" spans="1:29" ht="13" x14ac:dyDescent="0.3">
      <c r="A14" s="39" t="str">
        <f>IF(desc!$B$1=1,desc!$A26,IF(desc!$B$1=2,desc!$B26,IF(desc!$B$1=3,desc!$C26,desc!$D26)))</f>
        <v>Andere</v>
      </c>
      <c r="B14" s="11">
        <v>485877</v>
      </c>
      <c r="C14" s="11">
        <v>1477440</v>
      </c>
      <c r="D14" s="11">
        <v>1040146</v>
      </c>
      <c r="E14" s="11">
        <v>1784447</v>
      </c>
      <c r="F14" s="11">
        <v>1571056</v>
      </c>
      <c r="G14" s="11">
        <v>1484378</v>
      </c>
      <c r="H14" s="11">
        <v>1521442</v>
      </c>
      <c r="I14" s="11">
        <v>1493993.42448</v>
      </c>
      <c r="J14" s="11">
        <v>1860526</v>
      </c>
      <c r="K14" s="61">
        <v>2059707.7</v>
      </c>
      <c r="L14" s="61">
        <v>2389857.9360000002</v>
      </c>
      <c r="M14" s="61">
        <v>2697217.22</v>
      </c>
      <c r="N14" s="61">
        <v>2659826.2430000002</v>
      </c>
      <c r="O14" s="61">
        <v>2494326.318</v>
      </c>
      <c r="P14" s="61">
        <v>2737674.9979999997</v>
      </c>
      <c r="Q14" s="61">
        <v>2982829.4228400001</v>
      </c>
      <c r="R14" s="61">
        <v>3024323.4540099995</v>
      </c>
      <c r="S14" s="61">
        <v>3252024.5540799997</v>
      </c>
      <c r="T14" s="61">
        <v>3053716.0932</v>
      </c>
      <c r="U14" s="61">
        <v>2777804.1658999994</v>
      </c>
      <c r="V14" s="61">
        <v>2950621.0069999998</v>
      </c>
      <c r="W14" s="167">
        <v>2980143.8640999999</v>
      </c>
      <c r="X14" s="201">
        <v>2813680.3670000001</v>
      </c>
      <c r="Y14" s="246">
        <v>2813035.6579999998</v>
      </c>
      <c r="Z14" s="230">
        <v>3041589.5440000002</v>
      </c>
      <c r="AA14" s="160">
        <v>2949022.665</v>
      </c>
      <c r="AB14" s="3"/>
      <c r="AC14" s="51">
        <f t="shared" si="0"/>
        <v>-3.0433718179562554E-2</v>
      </c>
    </row>
    <row r="15" spans="1:29" ht="13" x14ac:dyDescent="0.3">
      <c r="A15" s="40" t="str">
        <f>IF(desc!$B$1=1,desc!$A27,IF(desc!$B$1=2,desc!$B27,IF(desc!$B$1=3,desc!$C27,desc!$D27)))</f>
        <v>Total Betriebsertrag</v>
      </c>
      <c r="B15" s="62">
        <v>11163410</v>
      </c>
      <c r="C15" s="62">
        <v>13094201</v>
      </c>
      <c r="D15" s="62">
        <v>13931567</v>
      </c>
      <c r="E15" s="62">
        <v>14779397</v>
      </c>
      <c r="F15" s="62">
        <v>14845193</v>
      </c>
      <c r="G15" s="62">
        <v>15346385</v>
      </c>
      <c r="H15" s="62">
        <v>16006888</v>
      </c>
      <c r="I15" s="62">
        <v>16025032.071950002</v>
      </c>
      <c r="J15" s="62">
        <v>16321538.846789999</v>
      </c>
      <c r="K15" s="37">
        <v>17179028</v>
      </c>
      <c r="L15" s="37">
        <v>17379358</v>
      </c>
      <c r="M15" s="37">
        <v>17458011</v>
      </c>
      <c r="N15" s="37">
        <v>17552824</v>
      </c>
      <c r="O15" s="37">
        <v>17335493.866330024</v>
      </c>
      <c r="P15" s="37">
        <v>17654579.5</v>
      </c>
      <c r="Q15" s="37">
        <v>17790732.330999993</v>
      </c>
      <c r="R15" s="37">
        <v>18509213.783830009</v>
      </c>
      <c r="S15" s="37">
        <v>18490984.350000001</v>
      </c>
      <c r="T15" s="37">
        <v>18346141.846999995</v>
      </c>
      <c r="U15" s="37">
        <v>18102807.572729994</v>
      </c>
      <c r="V15" s="37">
        <v>18494917.364880003</v>
      </c>
      <c r="W15" s="169">
        <v>17570036.21154999</v>
      </c>
      <c r="X15" s="203">
        <v>17032395.36900001</v>
      </c>
      <c r="Y15" s="169">
        <v>15550953.529999999</v>
      </c>
      <c r="Z15" s="232">
        <v>15635657.194</v>
      </c>
      <c r="AA15" s="228">
        <v>15562024.145</v>
      </c>
      <c r="AB15" s="3"/>
      <c r="AC15" s="121">
        <f t="shared" si="0"/>
        <v>-4.7093031067639672E-3</v>
      </c>
    </row>
    <row r="16" spans="1:29" ht="13" x14ac:dyDescent="0.3">
      <c r="A16" s="41" t="str">
        <f>IF(desc!$B$1=1,desc!$A28,IF(desc!$B$1=2,desc!$B28,IF(desc!$B$1=3,desc!$C28,desc!$D28)))</f>
        <v>Betriebsaufwand</v>
      </c>
      <c r="B16" s="65"/>
      <c r="C16" s="66"/>
      <c r="D16" s="66"/>
      <c r="E16" s="66"/>
      <c r="F16" s="66"/>
      <c r="G16" s="66"/>
      <c r="H16" s="66"/>
      <c r="I16" s="66"/>
      <c r="J16" s="66"/>
      <c r="K16" s="63"/>
      <c r="L16" s="63"/>
      <c r="M16" s="63"/>
      <c r="N16" s="63"/>
      <c r="O16" s="63"/>
      <c r="P16" s="63"/>
      <c r="Q16" s="63"/>
      <c r="R16" s="63"/>
      <c r="S16" s="64"/>
      <c r="T16" s="64"/>
      <c r="U16" s="64"/>
      <c r="V16" s="64"/>
      <c r="W16" s="170"/>
      <c r="X16" s="201"/>
      <c r="Y16" s="248"/>
      <c r="Z16" s="233"/>
      <c r="AA16" s="206"/>
      <c r="AB16" s="3"/>
      <c r="AC16" s="51"/>
    </row>
    <row r="17" spans="1:29" ht="13" x14ac:dyDescent="0.3">
      <c r="A17" s="39" t="str">
        <f>IF(desc!$B$1=1,desc!$A29,IF(desc!$B$1=2,desc!$B29,IF(desc!$B$1=3,desc!$C29,desc!$D29)))</f>
        <v>Einkauf von Produkten</v>
      </c>
      <c r="B17" s="11">
        <v>1194533</v>
      </c>
      <c r="C17" s="11">
        <v>587024</v>
      </c>
      <c r="D17" s="11">
        <v>706965</v>
      </c>
      <c r="E17" s="11">
        <v>899699</v>
      </c>
      <c r="F17" s="11">
        <v>918586</v>
      </c>
      <c r="G17" s="11">
        <v>983861</v>
      </c>
      <c r="H17" s="11">
        <v>1099095</v>
      </c>
      <c r="I17" s="11">
        <v>1280015.4908999999</v>
      </c>
      <c r="J17" s="11">
        <v>1299774.94533</v>
      </c>
      <c r="K17" s="61">
        <v>1519446.9415599999</v>
      </c>
      <c r="L17" s="61">
        <v>1620976.27569</v>
      </c>
      <c r="M17" s="61">
        <v>1544484.9340299999</v>
      </c>
      <c r="N17" s="61">
        <v>1796593.7513570001</v>
      </c>
      <c r="O17" s="61">
        <v>1737591.5905000004</v>
      </c>
      <c r="P17" s="61">
        <v>1819178.6990000003</v>
      </c>
      <c r="Q17" s="61">
        <v>1915315.105</v>
      </c>
      <c r="R17" s="61">
        <v>2041500.8841999997</v>
      </c>
      <c r="S17" s="61">
        <v>2369170.0729999999</v>
      </c>
      <c r="T17" s="61">
        <v>2376620.4099999997</v>
      </c>
      <c r="U17" s="61">
        <v>2169633.0120000001</v>
      </c>
      <c r="V17" s="61">
        <v>2401246.8838500003</v>
      </c>
      <c r="W17" s="167">
        <v>2349893.605</v>
      </c>
      <c r="X17" s="201">
        <v>2039819.8780000003</v>
      </c>
      <c r="Y17" s="246">
        <v>2101924.9920000001</v>
      </c>
      <c r="Z17" s="230">
        <v>2170525.1809999999</v>
      </c>
      <c r="AA17" s="160">
        <v>2429923.1269999999</v>
      </c>
      <c r="AB17" s="3"/>
      <c r="AC17" s="51">
        <f t="shared" ref="AC17:AC22" si="1">(AA17-Z17)/Z17</f>
        <v>0.11950930045441385</v>
      </c>
    </row>
    <row r="18" spans="1:29" ht="13" x14ac:dyDescent="0.3">
      <c r="A18" s="39" t="str">
        <f>IF(desc!$B$1=1,desc!$A30,IF(desc!$B$1=2,desc!$B30,IF(desc!$B$1=3,desc!$C30,desc!$D30)))</f>
        <v>Einkauf von Dienstleistungen (inkl. Interkonnektionsaufwand)</v>
      </c>
      <c r="B18" s="11">
        <v>1097005</v>
      </c>
      <c r="C18" s="11">
        <v>2091789</v>
      </c>
      <c r="D18" s="11">
        <v>3428549</v>
      </c>
      <c r="E18" s="11">
        <v>3990462</v>
      </c>
      <c r="F18" s="11">
        <v>3469678</v>
      </c>
      <c r="G18" s="11">
        <v>3298958</v>
      </c>
      <c r="H18" s="11">
        <v>3697233</v>
      </c>
      <c r="I18" s="11">
        <v>3378827.4066699999</v>
      </c>
      <c r="J18" s="11">
        <v>3994519.8449709998</v>
      </c>
      <c r="K18" s="61">
        <v>4648471.1240000008</v>
      </c>
      <c r="L18" s="61">
        <v>4093100.0320000001</v>
      </c>
      <c r="M18" s="61">
        <v>3891590.5619999995</v>
      </c>
      <c r="N18" s="61">
        <v>3620817.202732</v>
      </c>
      <c r="O18" s="61">
        <v>2899309.4708999991</v>
      </c>
      <c r="P18" s="61">
        <v>3343609.5329999994</v>
      </c>
      <c r="Q18" s="61">
        <v>3644924.0614999998</v>
      </c>
      <c r="R18" s="61">
        <v>3656026.9253500002</v>
      </c>
      <c r="S18" s="61">
        <v>3483817.1199999996</v>
      </c>
      <c r="T18" s="61">
        <v>3362536.5589999994</v>
      </c>
      <c r="U18" s="61">
        <v>3065584.7600000016</v>
      </c>
      <c r="V18" s="61">
        <v>2852056.6629999997</v>
      </c>
      <c r="W18" s="167">
        <v>2705777.8679300006</v>
      </c>
      <c r="X18" s="201">
        <v>2479492.6889999998</v>
      </c>
      <c r="Y18" s="246">
        <v>2677179.08</v>
      </c>
      <c r="Z18" s="230">
        <v>2667147.84</v>
      </c>
      <c r="AA18" s="160">
        <v>2309341.818</v>
      </c>
      <c r="AB18" s="3"/>
      <c r="AC18" s="51">
        <f t="shared" si="1"/>
        <v>-0.13415305167335603</v>
      </c>
    </row>
    <row r="19" spans="1:29" x14ac:dyDescent="0.25">
      <c r="A19" s="39" t="str">
        <f>IF(desc!$B$1=1,desc!$A31,IF(desc!$B$1=2,desc!$B31,IF(desc!$B$1=3,desc!$C31,desc!$D31)))</f>
        <v>Personalaufwand</v>
      </c>
      <c r="B19" s="61">
        <v>2721990</v>
      </c>
      <c r="C19" s="61">
        <v>3083447</v>
      </c>
      <c r="D19" s="61">
        <v>3153517</v>
      </c>
      <c r="E19" s="61">
        <v>3029964</v>
      </c>
      <c r="F19" s="61">
        <v>3131694</v>
      </c>
      <c r="G19" s="61">
        <v>3029184</v>
      </c>
      <c r="H19" s="61">
        <v>2999887</v>
      </c>
      <c r="I19" s="61">
        <v>2983087.2848099996</v>
      </c>
      <c r="J19" s="61">
        <v>3017478.7371999994</v>
      </c>
      <c r="K19" s="61">
        <v>3661339.2840000005</v>
      </c>
      <c r="L19" s="61">
        <v>3080110.1270000003</v>
      </c>
      <c r="M19" s="61">
        <v>3175212.8012499996</v>
      </c>
      <c r="N19" s="61">
        <v>3146750.86203</v>
      </c>
      <c r="O19" s="61">
        <v>3086229.1339999996</v>
      </c>
      <c r="P19" s="61">
        <v>3227818.4065499995</v>
      </c>
      <c r="Q19" s="61">
        <v>3276891.5390000008</v>
      </c>
      <c r="R19" s="61">
        <v>3332372.8917899998</v>
      </c>
      <c r="S19" s="61">
        <v>3785796.2739999993</v>
      </c>
      <c r="T19" s="61">
        <v>3517256.1290000007</v>
      </c>
      <c r="U19" s="61">
        <v>3461909.5241</v>
      </c>
      <c r="V19" s="61">
        <v>3392318.0249999999</v>
      </c>
      <c r="W19" s="167">
        <v>3400802.1059999992</v>
      </c>
      <c r="X19" s="201">
        <v>3601920.240999999</v>
      </c>
      <c r="Y19" s="246">
        <v>3323813.2209999999</v>
      </c>
      <c r="Z19" s="230">
        <v>3323572.1669999999</v>
      </c>
      <c r="AA19" s="160">
        <v>3279094.35</v>
      </c>
      <c r="AC19" s="51">
        <f t="shared" si="1"/>
        <v>-1.3382533841636846E-2</v>
      </c>
    </row>
    <row r="20" spans="1:29" x14ac:dyDescent="0.25">
      <c r="A20" s="39" t="str">
        <f>IF(desc!$B$1=1,desc!$A32,IF(desc!$B$1=2,desc!$B32,IF(desc!$B$1=3,desc!$C32,desc!$D32)))</f>
        <v>Abschreibungen</v>
      </c>
      <c r="B20" s="61">
        <v>1668262</v>
      </c>
      <c r="C20" s="61">
        <v>1851372</v>
      </c>
      <c r="D20" s="61">
        <v>2886288</v>
      </c>
      <c r="E20" s="61">
        <v>2619453</v>
      </c>
      <c r="F20" s="61">
        <v>2772893</v>
      </c>
      <c r="G20" s="61">
        <v>2361475</v>
      </c>
      <c r="H20" s="61">
        <v>2384336</v>
      </c>
      <c r="I20" s="61">
        <v>2199460.5349999997</v>
      </c>
      <c r="J20" s="61">
        <v>2145856.5260000001</v>
      </c>
      <c r="K20" s="61">
        <v>2555474.8119999995</v>
      </c>
      <c r="L20" s="61">
        <v>2355020.2384199998</v>
      </c>
      <c r="M20" s="61">
        <v>2014846.2287999999</v>
      </c>
      <c r="N20" s="61">
        <v>2120414.8079999997</v>
      </c>
      <c r="O20" s="61">
        <v>2002529.5109999999</v>
      </c>
      <c r="P20" s="61">
        <v>2090954.4523</v>
      </c>
      <c r="Q20" s="61">
        <v>2253651.048</v>
      </c>
      <c r="R20" s="61">
        <v>2239522.89249</v>
      </c>
      <c r="S20" s="61">
        <v>2111202.5109999999</v>
      </c>
      <c r="T20" s="61">
        <v>2538143.9439999997</v>
      </c>
      <c r="U20" s="61">
        <v>2590897.6248000003</v>
      </c>
      <c r="V20" s="61">
        <v>2849813.585</v>
      </c>
      <c r="W20" s="167">
        <v>3019717.3640000001</v>
      </c>
      <c r="X20" s="201">
        <v>3232798.3010000009</v>
      </c>
      <c r="Y20" s="246">
        <v>2773853.932</v>
      </c>
      <c r="Z20" s="230">
        <v>2808901.1880000001</v>
      </c>
      <c r="AA20" s="160">
        <v>2824556.29</v>
      </c>
      <c r="AC20" s="51">
        <f t="shared" si="1"/>
        <v>5.5733900739836049E-3</v>
      </c>
    </row>
    <row r="21" spans="1:29" x14ac:dyDescent="0.25">
      <c r="A21" s="39" t="str">
        <f>IF(desc!$B$1=1,desc!$A33,IF(desc!$B$1=2,desc!$B33,IF(desc!$B$1=3,desc!$C33,desc!$D33)))</f>
        <v>Andere</v>
      </c>
      <c r="B21" s="61">
        <v>2109963</v>
      </c>
      <c r="C21" s="61">
        <v>2927952</v>
      </c>
      <c r="D21" s="61">
        <v>3746181</v>
      </c>
      <c r="E21" s="61">
        <v>2905573</v>
      </c>
      <c r="F21" s="61">
        <v>2797806</v>
      </c>
      <c r="G21" s="61">
        <v>2596146</v>
      </c>
      <c r="H21" s="61">
        <v>2646400</v>
      </c>
      <c r="I21" s="61">
        <v>2602433.824</v>
      </c>
      <c r="J21" s="61">
        <v>2949215.8811100004</v>
      </c>
      <c r="K21" s="61">
        <v>2737753.5989000001</v>
      </c>
      <c r="L21" s="61">
        <v>2797051.1756000002</v>
      </c>
      <c r="M21" s="61">
        <v>2638666.1182600004</v>
      </c>
      <c r="N21" s="61">
        <v>2854454.4698360008</v>
      </c>
      <c r="O21" s="61">
        <v>3110322.5140000004</v>
      </c>
      <c r="P21" s="61">
        <v>3056303.0751900002</v>
      </c>
      <c r="Q21" s="61">
        <v>2869985.8379999995</v>
      </c>
      <c r="R21" s="61">
        <v>2869906.1257700012</v>
      </c>
      <c r="S21" s="61">
        <v>2484899.2619999996</v>
      </c>
      <c r="T21" s="61">
        <v>2647132.4760000003</v>
      </c>
      <c r="U21" s="61">
        <v>2409930.2230999991</v>
      </c>
      <c r="V21" s="61">
        <v>2475006.1440000003</v>
      </c>
      <c r="W21" s="167">
        <v>2589283.0281999991</v>
      </c>
      <c r="X21" s="201">
        <v>2298434.1470000008</v>
      </c>
      <c r="Y21" s="246">
        <v>1689948.3640000001</v>
      </c>
      <c r="Z21" s="230">
        <v>1764165.328</v>
      </c>
      <c r="AA21" s="160">
        <v>1553807.584</v>
      </c>
      <c r="AC21" s="51">
        <f t="shared" si="1"/>
        <v>-0.11923924626637938</v>
      </c>
    </row>
    <row r="22" spans="1:29" ht="13" x14ac:dyDescent="0.3">
      <c r="A22" s="40" t="str">
        <f>IF(desc!$B$1=1,desc!$A34,IF(desc!$B$1=2,desc!$B34,IF(desc!$B$1=3,desc!$C34,desc!$D34)))</f>
        <v>Total Betriebsaufwand</v>
      </c>
      <c r="B22" s="37">
        <v>8791753</v>
      </c>
      <c r="C22" s="37">
        <v>10541583</v>
      </c>
      <c r="D22" s="37">
        <v>13921499</v>
      </c>
      <c r="E22" s="37">
        <v>13445152</v>
      </c>
      <c r="F22" s="37">
        <v>13090659</v>
      </c>
      <c r="G22" s="37">
        <v>12269624</v>
      </c>
      <c r="H22" s="37">
        <v>12826950</v>
      </c>
      <c r="I22" s="37">
        <v>12443824.541379996</v>
      </c>
      <c r="J22" s="37">
        <v>13406845.934611002</v>
      </c>
      <c r="K22" s="37">
        <v>15122485.760460002</v>
      </c>
      <c r="L22" s="37">
        <v>13946257.848709995</v>
      </c>
      <c r="M22" s="37">
        <v>13264800.644340003</v>
      </c>
      <c r="N22" s="37">
        <v>13539031.093954999</v>
      </c>
      <c r="O22" s="37">
        <v>12835982.220399998</v>
      </c>
      <c r="P22" s="37">
        <v>13537864.182000002</v>
      </c>
      <c r="Q22" s="37">
        <v>13960767.579499997</v>
      </c>
      <c r="R22" s="37">
        <v>14139329.722899999</v>
      </c>
      <c r="S22" s="37">
        <v>14234885.259999998</v>
      </c>
      <c r="T22" s="37">
        <v>14441689.522000004</v>
      </c>
      <c r="U22" s="37">
        <v>13697955.148999998</v>
      </c>
      <c r="V22" s="37">
        <v>13970441.300849997</v>
      </c>
      <c r="W22" s="169">
        <v>14065473.977929998</v>
      </c>
      <c r="X22" s="203">
        <v>13652465.256000001</v>
      </c>
      <c r="Y22" s="249">
        <v>12566719.589</v>
      </c>
      <c r="Z22" s="234">
        <v>12734311.704</v>
      </c>
      <c r="AA22" s="164">
        <v>12396723.169</v>
      </c>
      <c r="AC22" s="121">
        <f t="shared" si="1"/>
        <v>-2.6510151694650253E-2</v>
      </c>
    </row>
    <row r="23" spans="1:29" ht="13" x14ac:dyDescent="0.25">
      <c r="A23" s="41" t="str">
        <f>IF(desc!$B$1=1,desc!$A35,IF(desc!$B$1=2,desc!$B35,IF(desc!$B$1=3,desc!$C35,desc!$D35)))</f>
        <v>Ergebnis</v>
      </c>
      <c r="B23" s="67"/>
      <c r="C23" s="63"/>
      <c r="D23" s="63"/>
      <c r="E23" s="63"/>
      <c r="F23" s="63"/>
      <c r="G23" s="63"/>
      <c r="H23" s="63"/>
      <c r="I23" s="63"/>
      <c r="J23" s="63"/>
      <c r="K23" s="63"/>
      <c r="L23" s="63"/>
      <c r="M23" s="63"/>
      <c r="N23" s="63"/>
      <c r="O23" s="63"/>
      <c r="P23" s="63"/>
      <c r="Q23" s="63"/>
      <c r="R23" s="63"/>
      <c r="S23" s="64"/>
      <c r="T23" s="64"/>
      <c r="U23" s="64"/>
      <c r="V23" s="64"/>
      <c r="W23" s="170"/>
      <c r="X23" s="201"/>
      <c r="Y23" s="246"/>
      <c r="Z23" s="230"/>
      <c r="AA23" s="160"/>
      <c r="AC23" s="51"/>
    </row>
    <row r="24" spans="1:29" x14ac:dyDescent="0.25">
      <c r="A24" s="39" t="str">
        <f>IF(desc!$B$1=1,desc!$A36,IF(desc!$B$1=2,desc!$B36,IF(desc!$B$1=3,desc!$C36,desc!$D36)))</f>
        <v>Betriebsergebnis</v>
      </c>
      <c r="B24" s="61">
        <v>2371657</v>
      </c>
      <c r="C24" s="61">
        <v>2552618</v>
      </c>
      <c r="D24" s="61">
        <v>10068</v>
      </c>
      <c r="E24" s="61">
        <v>1334245</v>
      </c>
      <c r="F24" s="61">
        <v>1754535</v>
      </c>
      <c r="G24" s="61">
        <v>3076762</v>
      </c>
      <c r="H24" s="61">
        <v>3179938</v>
      </c>
      <c r="I24" s="61">
        <v>3581209.7305699997</v>
      </c>
      <c r="J24" s="61">
        <v>2914692.936179</v>
      </c>
      <c r="K24" s="61">
        <v>2056542.2718299998</v>
      </c>
      <c r="L24" s="61">
        <v>3433099.6702299989</v>
      </c>
      <c r="M24" s="61">
        <v>4193210.3800400002</v>
      </c>
      <c r="N24" s="61">
        <v>4013792.436999999</v>
      </c>
      <c r="O24" s="61">
        <v>4499511.6459300108</v>
      </c>
      <c r="P24" s="61">
        <v>4116715.3180000004</v>
      </c>
      <c r="Q24" s="61">
        <v>3829965.0954999994</v>
      </c>
      <c r="R24" s="61">
        <v>4369884.1289300025</v>
      </c>
      <c r="S24" s="61">
        <v>4256099.09</v>
      </c>
      <c r="T24" s="61">
        <v>3904452.3249999997</v>
      </c>
      <c r="U24" s="61">
        <v>4404852.4237299971</v>
      </c>
      <c r="V24" s="61">
        <v>4524476.0550299976</v>
      </c>
      <c r="W24" s="167">
        <v>3504562.233620001</v>
      </c>
      <c r="X24" s="201">
        <v>3379930.112999998</v>
      </c>
      <c r="Y24" s="246">
        <v>2984233.9410000001</v>
      </c>
      <c r="Z24" s="230">
        <v>2901345.49</v>
      </c>
      <c r="AA24" s="160">
        <v>3165295.9789999998</v>
      </c>
      <c r="AC24" s="51">
        <f t="shared" ref="AC24:AC26" si="2">(AA24-Z24)/Z24</f>
        <v>9.097520095753904E-2</v>
      </c>
    </row>
    <row r="25" spans="1:29" ht="13.4" customHeight="1" x14ac:dyDescent="0.25">
      <c r="A25" s="39" t="str">
        <f>IF(desc!$B$1=1,desc!$A37,IF(desc!$B$1=2,desc!$B37,IF(desc!$B$1=3,desc!$C37,desc!$D37)))</f>
        <v>Dem Fernmeldebereich zurechenbares betriebsfremdes Ergebnis</v>
      </c>
      <c r="B25" s="61">
        <v>-302437</v>
      </c>
      <c r="C25" s="61">
        <v>-958530</v>
      </c>
      <c r="D25" s="61">
        <v>-195946</v>
      </c>
      <c r="E25" s="61">
        <v>13848</v>
      </c>
      <c r="F25" s="61">
        <v>465878</v>
      </c>
      <c r="G25" s="61">
        <v>628748</v>
      </c>
      <c r="H25" s="61">
        <v>-145061</v>
      </c>
      <c r="I25" s="61">
        <v>162326.54</v>
      </c>
      <c r="J25" s="61">
        <v>-28173.307000000001</v>
      </c>
      <c r="K25" s="61">
        <v>467612.74</v>
      </c>
      <c r="L25" s="61">
        <v>-363888.93900000001</v>
      </c>
      <c r="M25" s="61">
        <v>449783.375</v>
      </c>
      <c r="N25" s="61">
        <v>-418334.25500000006</v>
      </c>
      <c r="O25" s="61">
        <v>-1742876.5</v>
      </c>
      <c r="P25" s="61">
        <v>-412402.03100000008</v>
      </c>
      <c r="Q25" s="61">
        <v>-426689.05599999998</v>
      </c>
      <c r="R25" s="61">
        <v>-295667.96080000006</v>
      </c>
      <c r="S25" s="61">
        <v>-252685.15699999998</v>
      </c>
      <c r="T25" s="61">
        <v>-141473.99199999997</v>
      </c>
      <c r="U25" s="61">
        <v>-235624.49768</v>
      </c>
      <c r="V25" s="61">
        <v>531299.50152000017</v>
      </c>
      <c r="W25" s="167">
        <v>22479.149999999994</v>
      </c>
      <c r="X25" s="201">
        <v>195948.30499999999</v>
      </c>
      <c r="Y25" s="246">
        <v>-298321.53100000002</v>
      </c>
      <c r="Z25" s="230">
        <v>-239058.014</v>
      </c>
      <c r="AA25" s="160">
        <v>-368527.05800000002</v>
      </c>
      <c r="AC25" s="51">
        <f t="shared" si="2"/>
        <v>0.54158001998627847</v>
      </c>
    </row>
    <row r="26" spans="1:29" ht="13" x14ac:dyDescent="0.3">
      <c r="A26" s="96" t="str">
        <f>IF(desc!$B$1=1,desc!$A38,IF(desc!$B$1=2,desc!$B38,IF(desc!$B$1=3,desc!$C38,desc!$D38)))</f>
        <v xml:space="preserve">Ergebnis vor Steuern </v>
      </c>
      <c r="B26" s="77">
        <v>2069220</v>
      </c>
      <c r="C26" s="78">
        <v>1594088</v>
      </c>
      <c r="D26" s="78">
        <v>-185878</v>
      </c>
      <c r="E26" s="78">
        <v>1348093</v>
      </c>
      <c r="F26" s="78">
        <v>2220413</v>
      </c>
      <c r="G26" s="78">
        <v>3705510</v>
      </c>
      <c r="H26" s="78">
        <v>3034877</v>
      </c>
      <c r="I26" s="78">
        <v>3743536.2705699997</v>
      </c>
      <c r="J26" s="78">
        <v>2886519.6291789999</v>
      </c>
      <c r="K26" s="78">
        <v>2524155.0118299997</v>
      </c>
      <c r="L26" s="78">
        <v>3069210.7312299996</v>
      </c>
      <c r="M26" s="78">
        <v>4642993.7550400002</v>
      </c>
      <c r="N26" s="78">
        <v>3595458.1819999996</v>
      </c>
      <c r="O26" s="78">
        <v>2756635.1459300108</v>
      </c>
      <c r="P26" s="78">
        <v>3704313.2870000009</v>
      </c>
      <c r="Q26" s="78">
        <v>3403215.9803999998</v>
      </c>
      <c r="R26" s="78">
        <v>4074216.1681299987</v>
      </c>
      <c r="S26" s="78">
        <v>4003413.9399999995</v>
      </c>
      <c r="T26" s="78">
        <v>3762978.4330000002</v>
      </c>
      <c r="U26" s="78">
        <v>4169227.9237299999</v>
      </c>
      <c r="V26" s="78">
        <v>5055775.5565499989</v>
      </c>
      <c r="W26" s="171">
        <v>3527041.3836200004</v>
      </c>
      <c r="X26" s="205">
        <v>3575878.4179999982</v>
      </c>
      <c r="Y26" s="250">
        <v>2685912.41</v>
      </c>
      <c r="Z26" s="235">
        <v>2662287.4759999998</v>
      </c>
      <c r="AA26" s="204">
        <v>2796766.9210000001</v>
      </c>
      <c r="AB26" s="3"/>
      <c r="AC26" s="134">
        <f t="shared" si="2"/>
        <v>5.0512743725952269E-2</v>
      </c>
    </row>
    <row r="27" spans="1:29" ht="12.75" customHeight="1" x14ac:dyDescent="0.25">
      <c r="A27" s="33" t="str">
        <f>IF(desc!$B$1=1,desc!$A39,IF(desc!$B$1=2,desc!$B39,IF(desc!$B$1=3,desc!$C39,desc!$D39)))</f>
        <v>Bemerkungen:</v>
      </c>
    </row>
    <row r="28" spans="1:29" ht="23.25" customHeight="1" x14ac:dyDescent="0.25">
      <c r="A28" s="33" t="str">
        <f>IF(desc!$B$1=1,desc!$A40,IF(desc!$B$1=2,desc!$B40,IF(desc!$B$1=3,desc!$C40,desc!$D40)))</f>
        <v>- Aufgrund von Rundungsdifferenzen können die Summen in dieser Tabelle geringfügig vom wirklichen Wert abweichen.</v>
      </c>
      <c r="C28" s="9"/>
      <c r="D28" s="9"/>
      <c r="E28" s="10"/>
    </row>
    <row r="29" spans="1:29" s="124" customFormat="1" ht="33" customHeight="1" x14ac:dyDescent="0.25">
      <c r="A29" s="125" t="str">
        <f>IF(desc!$B$1=1,desc!$A41,IF(desc!$B$1=2,desc!$B41,IF(desc!$B$1=3,desc!$C41,desc!$D41)))</f>
        <v>- Seit 2009 werden 273 Anbieter, die nur Radio- und Fernsehprogramme anbieten, nicht mehr in die Statistik aufgenommen. 2008 erzielten diese ein Betriebsergebnis (ohne MwSt.) von 78,3 Millionen Schweizer Franken.</v>
      </c>
    </row>
    <row r="30" spans="1:29" ht="48" customHeight="1" x14ac:dyDescent="0.25">
      <c r="A30" s="125" t="str">
        <f>IF(desc!$B$1=1,desc!$A42,IF(desc!$B$1=2,desc!$B42,IF(desc!$B$1=3,desc!$C42,desc!$D42)))</f>
        <v>- Seit dem 1. April 2007 wird die Verbreitung von Programmen als Fernmeldedienst wie beispielsweise die Telefonie oder das Internet angesehen. So werden 400 Unternehmen, die diese Art von Dienst anbieten, 2007 zu FDA.</v>
      </c>
    </row>
    <row r="31" spans="1:29" x14ac:dyDescent="0.25">
      <c r="A31" s="125" t="str">
        <f>IF(desc!$B$1=1,desc!$A43,IF(desc!$B$1=2,desc!$B43,IF(desc!$B$1=3,desc!$C43,desc!$D43)))</f>
        <v>... Zahl unbekannt (nicht erhoben).</v>
      </c>
    </row>
    <row r="32" spans="1:29" x14ac:dyDescent="0.25">
      <c r="A32" s="125" t="str">
        <f>IF(desc!$B$1=1,desc!$A$115,IF(desc!$B$1=2,desc!$B$115,IF(desc!$B$1=3,desc!$C$115,desc!$D$115)))</f>
        <v>Quelle: BAKOM - Fernmeldestatistik</v>
      </c>
    </row>
    <row r="33" spans="1:1" x14ac:dyDescent="0.25">
      <c r="A33" s="125" t="str">
        <f>IF(desc!$B$1=1,desc!$A$116,IF(desc!$B$1=2,desc!$B$116,IF(desc!$B$1=3,desc!$C$116,desc!$D$116)))</f>
        <v>© BAKOM 2024</v>
      </c>
    </row>
    <row r="34" spans="1:1" x14ac:dyDescent="0.25">
      <c r="A34" s="125"/>
    </row>
    <row r="35" spans="1:1" ht="20" x14ac:dyDescent="0.25">
      <c r="A35" s="125" t="str">
        <f>IF(desc!$B$1=1,desc!$A$117,IF(desc!$B$1=2,desc!$B$117,IF(desc!$B$1=3,desc!$C$117,desc!$D$117)))</f>
        <v>Auskünfte: Bundesamt für Kommunikation, Sektion Ökonomie und Statistik, Telecomstatistics@bakom.admin.ch, 058 460 55 88</v>
      </c>
    </row>
  </sheetData>
  <sheetProtection sheet="1" formatCells="0" formatColumns="0" formatRows="0" insertColumns="0" insertRows="0" insertHyperlinks="0" deleteColumns="0" deleteRows="0" sort="0" autoFilter="0" pivotTables="0"/>
  <pageMargins left="0.7" right="0.7" top="0.75" bottom="0.75" header="0.3" footer="0.3"/>
  <pageSetup paperSize="9" orientation="portrait" r:id="rId1"/>
  <ignoredErrors>
    <ignoredError sqref="A3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9"/>
  <dimension ref="A1:AA38"/>
  <sheetViews>
    <sheetView showGridLines="0" workbookViewId="0">
      <pane xSplit="1" ySplit="4" topLeftCell="U5" activePane="bottomRight" state="frozen"/>
      <selection pane="topRight" activeCell="B1" sqref="B1"/>
      <selection pane="bottomLeft" activeCell="A7" sqref="A7"/>
      <selection pane="bottomRight" activeCell="A34" sqref="A34"/>
    </sheetView>
  </sheetViews>
  <sheetFormatPr baseColWidth="10" defaultColWidth="11.54296875" defaultRowHeight="12.5" x14ac:dyDescent="0.25"/>
  <cols>
    <col min="1" max="1" width="59.1796875" style="2" customWidth="1"/>
    <col min="2" max="16384" width="11.54296875" style="2"/>
  </cols>
  <sheetData>
    <row r="1" spans="1:27" ht="20.5" customHeight="1" x14ac:dyDescent="0.25">
      <c r="A1" s="13" t="str">
        <f>Tab_F1!A1</f>
        <v>Tabelle F1: Finanzdaten</v>
      </c>
      <c r="B1" s="4"/>
    </row>
    <row r="2" spans="1:27" ht="27.65" customHeight="1" x14ac:dyDescent="0.25">
      <c r="A2" s="32" t="str">
        <f>Tab_F1!A2</f>
        <v>Erfolgsrechnung der Fernmeldedienstanbieterinnen für das Rechnungsjahr</v>
      </c>
      <c r="B2" s="5"/>
      <c r="C2" s="5"/>
      <c r="D2" s="5"/>
      <c r="E2" s="5"/>
      <c r="F2" s="5"/>
      <c r="G2" s="5"/>
      <c r="H2" s="5"/>
      <c r="I2" s="5"/>
      <c r="J2" s="5"/>
      <c r="K2" s="5"/>
      <c r="L2" s="5"/>
      <c r="M2" s="5"/>
      <c r="N2" s="5"/>
      <c r="O2" s="5"/>
      <c r="P2" s="5"/>
      <c r="Q2" s="5"/>
      <c r="R2" s="5"/>
    </row>
    <row r="3" spans="1:27" ht="4.75" customHeight="1" x14ac:dyDescent="0.25">
      <c r="A3" s="14"/>
      <c r="B3" s="5"/>
      <c r="C3" s="5"/>
      <c r="D3" s="5"/>
      <c r="E3" s="5"/>
      <c r="F3" s="5"/>
      <c r="G3" s="5"/>
      <c r="H3" s="5"/>
      <c r="I3" s="5"/>
      <c r="J3" s="5"/>
      <c r="K3" s="5"/>
      <c r="L3" s="5"/>
      <c r="M3" s="5"/>
      <c r="N3" s="5"/>
      <c r="O3" s="5"/>
      <c r="P3" s="5"/>
      <c r="Q3" s="5"/>
      <c r="R3" s="5"/>
    </row>
    <row r="4" spans="1:27" ht="27" customHeight="1" x14ac:dyDescent="0.3">
      <c r="A4" s="15" t="str">
        <f>Tab_F1!A4</f>
        <v>Nettoumsatz (ohne MwSt), Betriebsaufwand und Ergebnis (in 1'000 Schweizer Franken)</v>
      </c>
      <c r="B4" s="6">
        <v>1998</v>
      </c>
      <c r="C4" s="7">
        <v>1999</v>
      </c>
      <c r="D4" s="7">
        <v>2000</v>
      </c>
      <c r="E4" s="7">
        <v>2001</v>
      </c>
      <c r="F4" s="7">
        <v>2002</v>
      </c>
      <c r="G4" s="7">
        <v>2003</v>
      </c>
      <c r="H4" s="8">
        <v>2004</v>
      </c>
      <c r="I4" s="8">
        <v>2005</v>
      </c>
      <c r="J4" s="8">
        <v>2006</v>
      </c>
      <c r="K4" s="8">
        <v>2007</v>
      </c>
      <c r="L4" s="8">
        <v>2008</v>
      </c>
      <c r="M4" s="8">
        <v>2009</v>
      </c>
      <c r="N4" s="8">
        <v>2010</v>
      </c>
      <c r="O4" s="8">
        <v>2011</v>
      </c>
      <c r="P4" s="8">
        <v>2012</v>
      </c>
      <c r="Q4" s="8">
        <v>2013</v>
      </c>
      <c r="R4" s="8">
        <v>2014</v>
      </c>
      <c r="S4" s="8">
        <f>Tab_F1!S4</f>
        <v>2015</v>
      </c>
      <c r="T4" s="8">
        <f>Tab_F1!T4</f>
        <v>2016</v>
      </c>
      <c r="U4" s="8">
        <f>Tab_F1!U4</f>
        <v>2017</v>
      </c>
      <c r="V4" s="8">
        <f>Tab_F1!V4</f>
        <v>2018</v>
      </c>
      <c r="W4" s="8">
        <f>Tab_F1!W4</f>
        <v>2019</v>
      </c>
      <c r="X4" s="183">
        <v>2020</v>
      </c>
      <c r="Y4" s="183">
        <v>2021</v>
      </c>
      <c r="Z4" s="183">
        <v>2022</v>
      </c>
      <c r="AA4" s="183">
        <f>Tab_F1!AA4</f>
        <v>2023</v>
      </c>
    </row>
    <row r="5" spans="1:27" ht="13.4" customHeight="1" x14ac:dyDescent="0.3">
      <c r="A5" s="38" t="str">
        <f>Tab_F1!A5</f>
        <v>Nettoumsatz</v>
      </c>
      <c r="B5" s="42"/>
      <c r="C5" s="43"/>
      <c r="D5" s="43"/>
      <c r="E5" s="43"/>
      <c r="F5" s="43"/>
      <c r="G5" s="43"/>
      <c r="H5" s="43"/>
      <c r="I5" s="43"/>
      <c r="J5" s="43"/>
      <c r="K5" s="43"/>
      <c r="L5" s="43"/>
      <c r="M5" s="43"/>
      <c r="N5" s="43"/>
      <c r="O5" s="43"/>
      <c r="P5" s="43"/>
      <c r="Q5" s="43"/>
      <c r="R5" s="43"/>
      <c r="S5" s="44"/>
      <c r="T5" s="44"/>
      <c r="U5" s="44"/>
      <c r="V5" s="44"/>
      <c r="W5" s="44"/>
    </row>
    <row r="6" spans="1:27" x14ac:dyDescent="0.25">
      <c r="A6" s="112" t="str">
        <f>Tab_F1!A6</f>
        <v>Festnetzdienste</v>
      </c>
      <c r="B6" s="11">
        <f>Tab_F1!B6</f>
        <v>6273489</v>
      </c>
      <c r="C6" s="11">
        <f>Tab_F1!C6</f>
        <v>5843949</v>
      </c>
      <c r="D6" s="11">
        <f>Tab_F1!D6</f>
        <v>4974187</v>
      </c>
      <c r="E6" s="11">
        <f>Tab_F1!E6</f>
        <v>4409332</v>
      </c>
      <c r="F6" s="11">
        <f>Tab_F1!F6</f>
        <v>4437974</v>
      </c>
      <c r="G6" s="11">
        <f>Tab_F1!G6</f>
        <v>4689816</v>
      </c>
      <c r="H6" s="11">
        <f>Tab_F1!H6</f>
        <v>4853543</v>
      </c>
      <c r="I6" s="11">
        <f>Tab_F1!I6</f>
        <v>4830630.2354699988</v>
      </c>
      <c r="J6" s="11">
        <f>Tab_F1!J6</f>
        <v>4654310.00679</v>
      </c>
      <c r="K6" s="11">
        <f>Tab_F1!K6</f>
        <v>5470793.4342899984</v>
      </c>
      <c r="L6" s="11">
        <f>Tab_F1!L6</f>
        <v>5116219.9119399991</v>
      </c>
      <c r="M6" s="11">
        <f>Tab_F1!M6</f>
        <v>5409499.3293800019</v>
      </c>
      <c r="N6" s="11">
        <f>Tab_F1!N6</f>
        <v>5263834.5939560011</v>
      </c>
      <c r="O6" s="11">
        <f>Tab_F1!O6</f>
        <v>5203618.2724800203</v>
      </c>
      <c r="P6" s="11">
        <f>Tab_F1!P6</f>
        <v>6099977.3400000008</v>
      </c>
      <c r="Q6" s="11">
        <f>Tab_F1!Q6</f>
        <v>6186556.4510000004</v>
      </c>
      <c r="R6" s="11">
        <f>Tab_F1!R6</f>
        <v>6374891.1388399992</v>
      </c>
      <c r="S6" s="11">
        <f>Tab_F1!S6</f>
        <v>6614301.7799999984</v>
      </c>
      <c r="T6" s="11">
        <f>Tab_F1!T6</f>
        <v>6497239.0960000018</v>
      </c>
      <c r="U6" s="11">
        <f>Tab_F1!U6</f>
        <v>5757798.0847299984</v>
      </c>
      <c r="V6" s="11">
        <f>Tab_F1!V6</f>
        <v>5133282.9090000009</v>
      </c>
      <c r="W6" s="11">
        <f>Tab_F1!W6</f>
        <v>3921968.9948999998</v>
      </c>
      <c r="X6" s="11">
        <f>Tab_F1!X6</f>
        <v>4112461.436999999</v>
      </c>
      <c r="Y6" s="11">
        <f>Tab_F1!Y6</f>
        <v>3952587.5109999999</v>
      </c>
      <c r="Z6" s="11">
        <f>Tab_F1!Z6</f>
        <v>3953096.5049999999</v>
      </c>
      <c r="AA6" s="11">
        <f>Tab_F1!AA6</f>
        <v>3855445.4989999998</v>
      </c>
    </row>
    <row r="7" spans="1:27" ht="12" customHeight="1" x14ac:dyDescent="0.25">
      <c r="A7" s="112"/>
      <c r="B7" s="115">
        <f>B6/B22*100</f>
        <v>56.1968878684918</v>
      </c>
      <c r="C7" s="115">
        <f t="shared" ref="C7:S7" si="0">C6/C22*100</f>
        <v>44.630054174363138</v>
      </c>
      <c r="D7" s="115">
        <f t="shared" si="0"/>
        <v>35.704432961489545</v>
      </c>
      <c r="E7" s="115">
        <f t="shared" si="0"/>
        <v>29.834315973784314</v>
      </c>
      <c r="F7" s="115">
        <f t="shared" si="0"/>
        <v>29.895023931315677</v>
      </c>
      <c r="G7" s="115">
        <f t="shared" si="0"/>
        <v>30.559744200344252</v>
      </c>
      <c r="H7" s="115">
        <f t="shared" si="0"/>
        <v>30.321590305373537</v>
      </c>
      <c r="I7" s="115">
        <f t="shared" si="0"/>
        <v>30.144278113024615</v>
      </c>
      <c r="J7" s="115">
        <f t="shared" si="0"/>
        <v>28.516367546466832</v>
      </c>
      <c r="K7" s="115">
        <f t="shared" si="0"/>
        <v>31.845768190668288</v>
      </c>
      <c r="L7" s="115">
        <f t="shared" si="0"/>
        <v>29.438486231424655</v>
      </c>
      <c r="M7" s="115">
        <f t="shared" si="0"/>
        <v>30.985771113215598</v>
      </c>
      <c r="N7" s="115">
        <f t="shared" si="0"/>
        <v>29.988534004306093</v>
      </c>
      <c r="O7" s="115">
        <f t="shared" si="0"/>
        <v>30.017133129312125</v>
      </c>
      <c r="P7" s="115">
        <f t="shared" si="0"/>
        <v>34.551813256158269</v>
      </c>
      <c r="Q7" s="115">
        <f t="shared" si="0"/>
        <v>34.774040415526066</v>
      </c>
      <c r="R7" s="115">
        <f t="shared" si="0"/>
        <v>34.44171758613119</v>
      </c>
      <c r="S7" s="115">
        <f t="shared" si="0"/>
        <v>35.770414677788622</v>
      </c>
      <c r="T7" s="115">
        <f t="shared" ref="T7:X7" si="1">T6/T22*100</f>
        <v>35.414743602140227</v>
      </c>
      <c r="U7" s="115">
        <f t="shared" si="1"/>
        <v>31.806105553502789</v>
      </c>
      <c r="V7" s="115">
        <f t="shared" si="1"/>
        <v>27.755100537770399</v>
      </c>
      <c r="W7" s="115">
        <f t="shared" si="1"/>
        <v>22.321917540055043</v>
      </c>
      <c r="X7" s="115">
        <f t="shared" si="1"/>
        <v>24.144938794016767</v>
      </c>
      <c r="Y7" s="115">
        <f t="shared" ref="Y7" si="2">Y6/Y22*100</f>
        <v>25.417010624942687</v>
      </c>
      <c r="Z7" s="115">
        <f t="shared" ref="Z7:AA7" si="3">Z6/Z22*100</f>
        <v>25.282573389476422</v>
      </c>
      <c r="AA7" s="115">
        <f t="shared" si="3"/>
        <v>24.77470451836264</v>
      </c>
    </row>
    <row r="8" spans="1:27" x14ac:dyDescent="0.25">
      <c r="A8" s="112" t="str">
        <f>Tab_F1!A7</f>
        <v>Mobilfunkdienste</v>
      </c>
      <c r="B8" s="11">
        <f>Tab_F1!B7</f>
        <v>1794423</v>
      </c>
      <c r="C8" s="11">
        <f>Tab_F1!C7</f>
        <v>2504894</v>
      </c>
      <c r="D8" s="11">
        <f>Tab_F1!D7</f>
        <v>3157062</v>
      </c>
      <c r="E8" s="11">
        <f>Tab_F1!E7</f>
        <v>3883181</v>
      </c>
      <c r="F8" s="11">
        <f>Tab_F1!F7</f>
        <v>4216071</v>
      </c>
      <c r="G8" s="11">
        <f>Tab_F1!G7</f>
        <v>4472112</v>
      </c>
      <c r="H8" s="11">
        <f>Tab_F1!H7</f>
        <v>4736432</v>
      </c>
      <c r="I8" s="11">
        <f>Tab_F1!I7</f>
        <v>4817689.3780000005</v>
      </c>
      <c r="J8" s="11">
        <f>Tab_F1!J7</f>
        <v>4739870.7319999998</v>
      </c>
      <c r="K8" s="11">
        <f>Tab_F1!K7</f>
        <v>4877563.2</v>
      </c>
      <c r="L8" s="11">
        <f>Tab_F1!L7</f>
        <v>5044591.5999999996</v>
      </c>
      <c r="M8" s="11">
        <f>Tab_F1!M7</f>
        <v>4629787.2149999999</v>
      </c>
      <c r="N8" s="11">
        <f>Tab_F1!N7</f>
        <v>4881565.6250000009</v>
      </c>
      <c r="O8" s="11">
        <f>Tab_F1!O7</f>
        <v>5075443.9620000003</v>
      </c>
      <c r="P8" s="11">
        <f>Tab_F1!P7</f>
        <v>4664609.4610000001</v>
      </c>
      <c r="Q8" s="11">
        <f>Tab_F1!Q7</f>
        <v>4558695.6499999994</v>
      </c>
      <c r="R8" s="11">
        <f>Tab_F1!R7</f>
        <v>4641492.2123899991</v>
      </c>
      <c r="S8" s="11">
        <f>Tab_F1!S7</f>
        <v>4178024.55</v>
      </c>
      <c r="T8" s="11">
        <f>Tab_F1!T7</f>
        <v>4367023.7699999996</v>
      </c>
      <c r="U8" s="11">
        <f>Tab_F1!U7</f>
        <v>5373278.3309999993</v>
      </c>
      <c r="V8" s="11">
        <f>Tab_F1!V7</f>
        <v>4133834.9899999998</v>
      </c>
      <c r="W8" s="11">
        <f>Tab_F1!W7</f>
        <v>4065580.4895499996</v>
      </c>
      <c r="X8" s="11">
        <f>Tab_F1!X7</f>
        <v>3923628.3059999989</v>
      </c>
      <c r="Y8" s="11">
        <f>Tab_F1!Y7</f>
        <v>2990386.8119999999</v>
      </c>
      <c r="Z8" s="11">
        <f>Tab_F1!Z7</f>
        <v>3025932.1719999998</v>
      </c>
      <c r="AA8" s="11">
        <f>Tab_F1!AA7</f>
        <v>3026821.426</v>
      </c>
    </row>
    <row r="9" spans="1:27" ht="12.65" customHeight="1" x14ac:dyDescent="0.25">
      <c r="A9" s="112"/>
      <c r="B9" s="115">
        <f>B8/B22*100</f>
        <v>16.074147594686568</v>
      </c>
      <c r="C9" s="115">
        <f t="shared" ref="C9:S9" si="4">C8/C22*100</f>
        <v>19.129796464862576</v>
      </c>
      <c r="D9" s="115">
        <f t="shared" si="4"/>
        <v>22.661212482414935</v>
      </c>
      <c r="E9" s="115">
        <f t="shared" si="4"/>
        <v>26.274285750629744</v>
      </c>
      <c r="F9" s="115">
        <f t="shared" si="4"/>
        <v>28.400243769144666</v>
      </c>
      <c r="G9" s="115">
        <f t="shared" si="4"/>
        <v>29.141143011855885</v>
      </c>
      <c r="H9" s="115">
        <f t="shared" si="4"/>
        <v>29.589961521564966</v>
      </c>
      <c r="I9" s="115">
        <f t="shared" si="4"/>
        <v>30.063524093863244</v>
      </c>
      <c r="J9" s="115">
        <f t="shared" si="4"/>
        <v>29.040587266268723</v>
      </c>
      <c r="K9" s="115">
        <f t="shared" si="4"/>
        <v>28.392544677149374</v>
      </c>
      <c r="L9" s="115">
        <f t="shared" si="4"/>
        <v>29.026340328566796</v>
      </c>
      <c r="M9" s="115">
        <f t="shared" si="4"/>
        <v>26.519557210726923</v>
      </c>
      <c r="N9" s="115">
        <f t="shared" si="4"/>
        <v>27.810713677753512</v>
      </c>
      <c r="O9" s="115">
        <f t="shared" si="4"/>
        <v>29.277758113703438</v>
      </c>
      <c r="P9" s="115">
        <f t="shared" si="4"/>
        <v>26.421526839537584</v>
      </c>
      <c r="Q9" s="115">
        <f t="shared" si="4"/>
        <v>25.623990992526846</v>
      </c>
      <c r="R9" s="115">
        <f t="shared" si="4"/>
        <v>25.076657855910078</v>
      </c>
      <c r="S9" s="115">
        <f t="shared" si="4"/>
        <v>22.5949277275766</v>
      </c>
      <c r="T9" s="115">
        <f t="shared" ref="T9:X9" si="5">T8/T22*100</f>
        <v>23.803499430121903</v>
      </c>
      <c r="U9" s="115">
        <f t="shared" si="5"/>
        <v>29.682016501651859</v>
      </c>
      <c r="V9" s="115">
        <f t="shared" si="5"/>
        <v>22.351194700927611</v>
      </c>
      <c r="W9" s="115">
        <f t="shared" si="5"/>
        <v>23.139283497192878</v>
      </c>
      <c r="X9" s="115">
        <f t="shared" si="5"/>
        <v>23.036268363880513</v>
      </c>
      <c r="Y9" s="115">
        <f t="shared" ref="Y9" si="6">Y8/Y22*100</f>
        <v>19.22960419263757</v>
      </c>
      <c r="Z9" s="115">
        <f t="shared" ref="Z9:AA9" si="7">Z8/Z22*100</f>
        <v>19.352766145072341</v>
      </c>
      <c r="AA9" s="115">
        <f t="shared" si="7"/>
        <v>19.450049670900317</v>
      </c>
    </row>
    <row r="10" spans="1:27" ht="12.65" customHeight="1" x14ac:dyDescent="0.25">
      <c r="A10" s="130" t="str">
        <f>IF(desc!$B$1=1,desc!$A20,IF(desc!$B$1=2,desc!$B20,IF(desc!$B$1=3,desc!$C20,desc!$D20)))</f>
        <v>Konvergente Dienstpakete (festes und mobiles Festnetz)</v>
      </c>
      <c r="B10" s="115"/>
      <c r="C10" s="115"/>
      <c r="D10" s="115"/>
      <c r="E10" s="115"/>
      <c r="F10" s="115"/>
      <c r="G10" s="115"/>
      <c r="H10" s="115"/>
      <c r="I10" s="115"/>
      <c r="J10" s="115"/>
      <c r="K10" s="115"/>
      <c r="L10" s="115"/>
      <c r="M10" s="115"/>
      <c r="N10" s="115"/>
      <c r="O10" s="115"/>
      <c r="P10" s="115"/>
      <c r="Q10" s="115"/>
      <c r="R10" s="115"/>
      <c r="S10" s="115"/>
      <c r="T10" s="115"/>
      <c r="U10" s="115"/>
      <c r="V10" s="133">
        <v>1908367.93</v>
      </c>
      <c r="W10" s="133">
        <f>Tab_F1!W8</f>
        <v>2221448.5890000002</v>
      </c>
      <c r="X10" s="133">
        <f>Tab_F1!X8</f>
        <v>2841305.6170000001</v>
      </c>
      <c r="Y10" s="133">
        <f>Tab_F1!Y8</f>
        <v>2803466.98</v>
      </c>
      <c r="Z10" s="133">
        <f>Tab_F1!Z8</f>
        <v>2895839.389</v>
      </c>
      <c r="AA10" s="133">
        <f>Tab_F1!AA8</f>
        <v>2953310.0380000002</v>
      </c>
    </row>
    <row r="11" spans="1:27" ht="12.65" customHeight="1" x14ac:dyDescent="0.25">
      <c r="A11" s="130"/>
      <c r="B11" s="132">
        <v>0</v>
      </c>
      <c r="C11" s="132">
        <v>0</v>
      </c>
      <c r="D11" s="132">
        <v>0</v>
      </c>
      <c r="E11" s="132">
        <v>0</v>
      </c>
      <c r="F11" s="132">
        <v>0</v>
      </c>
      <c r="G11" s="132">
        <v>0</v>
      </c>
      <c r="H11" s="132">
        <v>0</v>
      </c>
      <c r="I11" s="132">
        <v>0</v>
      </c>
      <c r="J11" s="132">
        <v>0</v>
      </c>
      <c r="K11" s="132">
        <v>0</v>
      </c>
      <c r="L11" s="132">
        <v>0</v>
      </c>
      <c r="M11" s="132">
        <v>0</v>
      </c>
      <c r="N11" s="132">
        <v>0</v>
      </c>
      <c r="O11" s="132">
        <v>0</v>
      </c>
      <c r="P11" s="132">
        <v>0</v>
      </c>
      <c r="Q11" s="132">
        <v>0</v>
      </c>
      <c r="R11" s="132">
        <v>0</v>
      </c>
      <c r="S11" s="132">
        <v>0</v>
      </c>
      <c r="T11" s="132">
        <v>0</v>
      </c>
      <c r="U11" s="132">
        <v>0</v>
      </c>
      <c r="V11" s="131">
        <f t="shared" ref="V11:AA11" si="8">V10/V22*100</f>
        <v>10.318337153664713</v>
      </c>
      <c r="W11" s="131">
        <f t="shared" si="8"/>
        <v>12.643392206213495</v>
      </c>
      <c r="X11" s="131">
        <f t="shared" si="8"/>
        <v>16.68177349952402</v>
      </c>
      <c r="Y11" s="131">
        <f t="shared" si="8"/>
        <v>18.027621101122278</v>
      </c>
      <c r="Z11" s="131">
        <f t="shared" si="8"/>
        <v>18.520739826089589</v>
      </c>
      <c r="AA11" s="131">
        <f t="shared" si="8"/>
        <v>18.977672894492223</v>
      </c>
    </row>
    <row r="12" spans="1:27" x14ac:dyDescent="0.25">
      <c r="A12" s="113" t="str">
        <f>Tab_F1!A9</f>
        <v>Satellitendienste</v>
      </c>
      <c r="B12" s="11">
        <f>Tab_F1!B9</f>
        <v>6351</v>
      </c>
      <c r="C12" s="11">
        <f>Tab_F1!C9</f>
        <v>12822</v>
      </c>
      <c r="D12" s="11">
        <f>Tab_F1!D9</f>
        <v>16840</v>
      </c>
      <c r="E12" s="11">
        <f>Tab_F1!E9</f>
        <v>35490</v>
      </c>
      <c r="F12" s="11">
        <f>Tab_F1!F9</f>
        <v>39289</v>
      </c>
      <c r="G12" s="11">
        <f>Tab_F1!G9</f>
        <v>33681</v>
      </c>
      <c r="H12" s="11">
        <f>Tab_F1!H9</f>
        <v>49882</v>
      </c>
      <c r="I12" s="11">
        <f>Tab_F1!I9</f>
        <v>48916.3</v>
      </c>
      <c r="J12" s="11">
        <f>Tab_F1!J9</f>
        <v>28997.501</v>
      </c>
      <c r="K12" s="11">
        <f>Tab_F1!K9</f>
        <v>21510.400000000001</v>
      </c>
      <c r="L12" s="11">
        <f>Tab_F1!L9</f>
        <v>19428.260000000002</v>
      </c>
      <c r="M12" s="11">
        <f>Tab_F1!M9</f>
        <v>16741.347000000002</v>
      </c>
      <c r="N12" s="11">
        <f>Tab_F1!N9</f>
        <v>18872</v>
      </c>
      <c r="O12" s="11">
        <f>Tab_F1!O9</f>
        <v>8336.1540000000005</v>
      </c>
      <c r="P12" s="11">
        <f>Tab_F1!P9</f>
        <v>21278.73</v>
      </c>
      <c r="Q12" s="11">
        <f>Tab_F1!Q9</f>
        <v>25204.700999999997</v>
      </c>
      <c r="R12" s="11">
        <f>Tab_F1!R9</f>
        <v>14008.871999999999</v>
      </c>
      <c r="S12" s="11">
        <f>Tab_F1!S9</f>
        <v>89644.92</v>
      </c>
      <c r="T12" s="11">
        <f>Tab_F1!T9</f>
        <v>8602.4349999999995</v>
      </c>
      <c r="U12" s="11">
        <f>Tab_F1!U9</f>
        <v>21335.974000000002</v>
      </c>
      <c r="V12" s="11">
        <f>Tab_F1!V9</f>
        <v>10361.52</v>
      </c>
      <c r="W12" s="11">
        <f>Tab_F1!W9</f>
        <v>11273.600100000001</v>
      </c>
      <c r="X12" s="11">
        <f>Tab_F1!X9</f>
        <v>16842.859</v>
      </c>
      <c r="Y12" s="11">
        <f>Tab_F1!Y9</f>
        <v>178904.88399999999</v>
      </c>
      <c r="Z12" s="11">
        <f>Tab_F1!Z9</f>
        <v>12446.968000000001</v>
      </c>
      <c r="AA12" s="11">
        <f>Tab_F1!AA9</f>
        <v>14484.790999999999</v>
      </c>
    </row>
    <row r="13" spans="1:27" x14ac:dyDescent="0.25">
      <c r="A13" s="39" t="str">
        <f>Tab_F1!A10</f>
        <v>Übertragungskapazitäten</v>
      </c>
      <c r="B13" s="11">
        <f>Tab_F1!B10</f>
        <v>883685</v>
      </c>
      <c r="C13" s="11">
        <f>Tab_F1!C10</f>
        <v>916526</v>
      </c>
      <c r="D13" s="11">
        <f>Tab_F1!D10</f>
        <v>859018</v>
      </c>
      <c r="E13" s="11">
        <f>Tab_F1!E10</f>
        <v>879000</v>
      </c>
      <c r="F13" s="11">
        <f>Tab_F1!F10</f>
        <v>836073</v>
      </c>
      <c r="G13" s="11">
        <f>Tab_F1!G10</f>
        <v>788504</v>
      </c>
      <c r="H13" s="11">
        <f>Tab_F1!H10</f>
        <v>825804</v>
      </c>
      <c r="I13" s="11">
        <f>Tab_F1!I10</f>
        <v>984730.99999999988</v>
      </c>
      <c r="J13" s="11">
        <f>Tab_F1!J10</f>
        <v>843853.20000000007</v>
      </c>
      <c r="K13" s="11">
        <f>Tab_F1!K10</f>
        <v>666623.50900000008</v>
      </c>
      <c r="L13" s="11">
        <f>Tab_F1!L10</f>
        <v>785587.83600000013</v>
      </c>
      <c r="M13" s="11">
        <f>Tab_F1!M10</f>
        <v>751490.10000000009</v>
      </c>
      <c r="N13" s="11">
        <f>Tab_F1!N10</f>
        <v>768418</v>
      </c>
      <c r="O13" s="11">
        <f>Tab_F1!O10</f>
        <v>776514.21100000013</v>
      </c>
      <c r="P13" s="11">
        <f>Tab_F1!P10</f>
        <v>781502.45799999998</v>
      </c>
      <c r="Q13" s="11">
        <f>Tab_F1!Q10</f>
        <v>735592.76300000004</v>
      </c>
      <c r="R13" s="11">
        <f>Tab_F1!R10</f>
        <v>673314.45830099983</v>
      </c>
      <c r="S13" s="11">
        <f>Tab_F1!S10</f>
        <v>678677.64199999999</v>
      </c>
      <c r="T13" s="11">
        <f>Tab_F1!T10</f>
        <v>685202.75310999993</v>
      </c>
      <c r="U13" s="11">
        <f>Tab_F1!U10</f>
        <v>617528.6179999999</v>
      </c>
      <c r="V13" s="11">
        <f>Tab_F1!V10</f>
        <v>919888.49100000004</v>
      </c>
      <c r="W13" s="11">
        <f>Tab_F1!W10</f>
        <v>752555.49009999982</v>
      </c>
      <c r="X13" s="11">
        <f>Tab_F1!X10</f>
        <v>705726.13399999996</v>
      </c>
      <c r="Y13" s="11">
        <f>Tab_F1!Y10</f>
        <v>334466.41899999999</v>
      </c>
      <c r="Z13" s="11">
        <f>Tab_F1!Z10</f>
        <v>445832.46899999998</v>
      </c>
      <c r="AA13" s="11">
        <f>Tab_F1!AA10</f>
        <v>445763.03700000001</v>
      </c>
    </row>
    <row r="14" spans="1:27" x14ac:dyDescent="0.25">
      <c r="A14" s="112" t="str">
        <f>Tab_F1!A11</f>
        <v xml:space="preserve">Mehrwertdienste </v>
      </c>
      <c r="B14" s="11">
        <f>Tab_F1!B11</f>
        <v>322547</v>
      </c>
      <c r="C14" s="11">
        <f>Tab_F1!C11</f>
        <v>397793</v>
      </c>
      <c r="D14" s="11">
        <f>Tab_F1!D11</f>
        <v>689913</v>
      </c>
      <c r="E14" s="11">
        <f>Tab_F1!E11</f>
        <v>963409</v>
      </c>
      <c r="F14" s="11">
        <f>Tab_F1!F11</f>
        <v>943489</v>
      </c>
      <c r="G14" s="11">
        <f>Tab_F1!G11</f>
        <v>780834</v>
      </c>
      <c r="H14" s="11">
        <f>Tab_F1!H11</f>
        <v>586613</v>
      </c>
      <c r="I14" s="11">
        <f>Tab_F1!I11</f>
        <v>467867.78599999996</v>
      </c>
      <c r="J14" s="11">
        <f>Tab_F1!J11</f>
        <v>540465.73399999994</v>
      </c>
      <c r="K14" s="11">
        <f>Tab_F1!K11</f>
        <v>256673.378</v>
      </c>
      <c r="L14" s="11">
        <f>Tab_F1!L11</f>
        <v>226482.82399999996</v>
      </c>
      <c r="M14" s="11">
        <f>Tab_F1!M11</f>
        <v>170348.61800000002</v>
      </c>
      <c r="N14" s="11">
        <f>Tab_F1!N11</f>
        <v>444625</v>
      </c>
      <c r="O14" s="11">
        <f>Tab_F1!O11</f>
        <v>171172.73799999998</v>
      </c>
      <c r="P14" s="11">
        <f>Tab_F1!P11</f>
        <v>146790.21</v>
      </c>
      <c r="Q14" s="11">
        <f>Tab_F1!Q11</f>
        <v>162156.43</v>
      </c>
      <c r="R14" s="11">
        <f>Tab_F1!R11</f>
        <v>157293.12</v>
      </c>
      <c r="S14" s="11">
        <f>Tab_F1!S11</f>
        <v>168137.31</v>
      </c>
      <c r="T14" s="11">
        <f>Tab_F1!T11</f>
        <v>188980.5</v>
      </c>
      <c r="U14" s="11">
        <f>Tab_F1!U11</f>
        <v>181794.26</v>
      </c>
      <c r="V14" s="11" t="str">
        <f>Tab_F1!V11</f>
        <v>…</v>
      </c>
      <c r="W14" s="11" t="str">
        <f>Tab_F1!W11</f>
        <v>…</v>
      </c>
      <c r="X14" s="11" t="str">
        <f>Tab_F1!X11</f>
        <v>…</v>
      </c>
      <c r="Y14" s="11" t="str">
        <f>Tab_F1!Y11</f>
        <v>…</v>
      </c>
      <c r="Z14" s="11" t="str">
        <f>Tab_F1!Z11</f>
        <v>…</v>
      </c>
      <c r="AA14" s="11" t="str">
        <f>Tab_F1!AA11</f>
        <v>…</v>
      </c>
    </row>
    <row r="15" spans="1:27" ht="12.65" customHeight="1" x14ac:dyDescent="0.25">
      <c r="A15" s="112"/>
      <c r="B15" s="115">
        <f>B14/B22*100</f>
        <v>2.8893232444208357</v>
      </c>
      <c r="C15" s="115">
        <f t="shared" ref="C15:S15" si="9">C14/C22*100</f>
        <v>3.037932593214355</v>
      </c>
      <c r="D15" s="115">
        <f t="shared" si="9"/>
        <v>4.9521564946714181</v>
      </c>
      <c r="E15" s="115">
        <f t="shared" si="9"/>
        <v>6.5185947708150742</v>
      </c>
      <c r="F15" s="115">
        <f t="shared" si="9"/>
        <v>6.3555185843659965</v>
      </c>
      <c r="G15" s="115">
        <f t="shared" si="9"/>
        <v>5.0880647136117068</v>
      </c>
      <c r="H15" s="115">
        <f t="shared" si="9"/>
        <v>3.6647535735865713</v>
      </c>
      <c r="I15" s="115">
        <f t="shared" si="9"/>
        <v>2.9196059258998264</v>
      </c>
      <c r="J15" s="115">
        <f t="shared" si="9"/>
        <v>3.311365056158873</v>
      </c>
      <c r="K15" s="115">
        <f t="shared" si="9"/>
        <v>1.4941088517930117</v>
      </c>
      <c r="L15" s="115">
        <f t="shared" si="9"/>
        <v>1.3031714059863428</v>
      </c>
      <c r="M15" s="115">
        <f t="shared" si="9"/>
        <v>0.97576188948443232</v>
      </c>
      <c r="N15" s="115">
        <f t="shared" si="9"/>
        <v>2.5330681832165585</v>
      </c>
      <c r="O15" s="115">
        <f t="shared" si="9"/>
        <v>0.98741194984044467</v>
      </c>
      <c r="P15" s="115">
        <f t="shared" si="9"/>
        <v>0.83145684664990183</v>
      </c>
      <c r="Q15" s="115">
        <f t="shared" si="9"/>
        <v>0.91146573948193055</v>
      </c>
      <c r="R15" s="115">
        <f t="shared" si="9"/>
        <v>0.8498098397751187</v>
      </c>
      <c r="S15" s="115">
        <f t="shared" si="9"/>
        <v>0.9092934525143328</v>
      </c>
      <c r="T15" s="115">
        <f>T14/T22*100</f>
        <v>1.0300830636546208</v>
      </c>
      <c r="U15" s="115">
        <f>U14/U22*100</f>
        <v>1.0042324057725402</v>
      </c>
      <c r="V15" s="115" t="s">
        <v>249</v>
      </c>
      <c r="W15" s="115" t="s">
        <v>249</v>
      </c>
      <c r="X15" s="115" t="s">
        <v>249</v>
      </c>
      <c r="Y15" s="115" t="s">
        <v>249</v>
      </c>
      <c r="Z15" s="115" t="s">
        <v>249</v>
      </c>
      <c r="AA15" s="115" t="s">
        <v>249</v>
      </c>
    </row>
    <row r="16" spans="1:27" x14ac:dyDescent="0.25">
      <c r="A16" s="39" t="str">
        <f>Tab_F1!A12</f>
        <v>Zusatzdienste</v>
      </c>
      <c r="B16" s="11">
        <f>Tab_F1!B12</f>
        <v>484023</v>
      </c>
      <c r="C16" s="11">
        <f>Tab_F1!C12</f>
        <v>584000</v>
      </c>
      <c r="D16" s="11">
        <f>Tab_F1!D12</f>
        <v>246496</v>
      </c>
      <c r="E16" s="11">
        <f>Tab_F1!E12</f>
        <v>101435</v>
      </c>
      <c r="F16" s="11">
        <f>Tab_F1!F12</f>
        <v>95288</v>
      </c>
      <c r="G16" s="11">
        <f>Tab_F1!G12</f>
        <v>193075</v>
      </c>
      <c r="H16" s="11">
        <f>Tab_F1!H12</f>
        <v>191182</v>
      </c>
      <c r="I16" s="11">
        <f>Tab_F1!I12</f>
        <v>184024.91800000001</v>
      </c>
      <c r="J16" s="11">
        <f>Tab_F1!J12</f>
        <v>180151.1</v>
      </c>
      <c r="K16" s="11">
        <f>Tab_F1!K12</f>
        <v>95320.8</v>
      </c>
      <c r="L16" s="11">
        <f>Tab_F1!L12</f>
        <v>76315.899999999994</v>
      </c>
      <c r="M16" s="11">
        <f>Tab_F1!M12</f>
        <v>132798.39999999999</v>
      </c>
      <c r="N16" s="11">
        <f>Tab_F1!N12</f>
        <v>129257</v>
      </c>
      <c r="O16" s="11">
        <f>Tab_F1!O12</f>
        <v>121978.6</v>
      </c>
      <c r="P16" s="11">
        <f>Tab_F1!P12</f>
        <v>117145</v>
      </c>
      <c r="Q16" s="11">
        <f>Tab_F1!Q12</f>
        <v>71493.899999999994</v>
      </c>
      <c r="R16" s="11">
        <f>Tab_F1!R12</f>
        <v>104348.2</v>
      </c>
      <c r="S16" s="11">
        <f>Tab_F1!S12</f>
        <v>136529.19899999999</v>
      </c>
      <c r="T16" s="11">
        <f>Tab_F1!T12</f>
        <v>97746.5</v>
      </c>
      <c r="U16" s="11">
        <f>Tab_F1!U12</f>
        <v>93428.923999999999</v>
      </c>
      <c r="V16" s="11" t="str">
        <f>Tab_F1!V12</f>
        <v>…</v>
      </c>
      <c r="W16" s="11" t="str">
        <f>Tab_F1!W12</f>
        <v>…</v>
      </c>
      <c r="X16" s="11" t="str">
        <f>Tab_F1!X12</f>
        <v>…</v>
      </c>
      <c r="Y16" s="11" t="str">
        <f>Tab_F1!Y12</f>
        <v>…</v>
      </c>
      <c r="Z16" s="11" t="str">
        <f>Tab_F1!Z12</f>
        <v>…</v>
      </c>
      <c r="AA16" s="11" t="str">
        <f>Tab_F1!AA12</f>
        <v>…</v>
      </c>
    </row>
    <row r="17" spans="1:27" x14ac:dyDescent="0.25">
      <c r="A17" s="112" t="str">
        <f>Tab_F1!A13</f>
        <v>Interkonnektionsertrag</v>
      </c>
      <c r="B17" s="11">
        <f>Tab_F1!B13</f>
        <v>913015</v>
      </c>
      <c r="C17" s="11">
        <f>Tab_F1!C13</f>
        <v>1356777</v>
      </c>
      <c r="D17" s="11">
        <f>Tab_F1!D13</f>
        <v>2947905</v>
      </c>
      <c r="E17" s="11">
        <f>Tab_F1!E13</f>
        <v>2723103</v>
      </c>
      <c r="F17" s="11">
        <f>Tab_F1!F13</f>
        <v>2705953</v>
      </c>
      <c r="G17" s="11">
        <f>Tab_F1!G13</f>
        <v>2903985</v>
      </c>
      <c r="H17" s="11">
        <f>Tab_F1!H13</f>
        <v>3241991</v>
      </c>
      <c r="I17" s="11">
        <f>Tab_F1!I13</f>
        <v>3197179.0300000003</v>
      </c>
      <c r="J17" s="11">
        <f>Tab_F1!J13</f>
        <v>3473364.5730000003</v>
      </c>
      <c r="K17" s="11">
        <f>Tab_F1!K13</f>
        <v>3730835.611</v>
      </c>
      <c r="L17" s="11">
        <f>Tab_F1!L13</f>
        <v>3720873.2510000006</v>
      </c>
      <c r="M17" s="11">
        <f>Tab_F1!M13</f>
        <v>3650128.7950000004</v>
      </c>
      <c r="N17" s="11">
        <f>Tab_F1!N13</f>
        <v>3386427</v>
      </c>
      <c r="O17" s="11">
        <f>Tab_F1!O13</f>
        <v>3484103.6108500003</v>
      </c>
      <c r="P17" s="11">
        <f>Tab_F1!P13</f>
        <v>3085601.3030000003</v>
      </c>
      <c r="Q17" s="11">
        <f>Tab_F1!Q13</f>
        <v>3068203.4569999999</v>
      </c>
      <c r="R17" s="11">
        <f>Tab_F1!R13</f>
        <v>3519542.3453899999</v>
      </c>
      <c r="S17" s="11">
        <f>Tab_F1!S13</f>
        <v>3373644.4000000004</v>
      </c>
      <c r="T17" s="11">
        <f>Tab_F1!T13</f>
        <v>3447630.5060000005</v>
      </c>
      <c r="U17" s="11">
        <f>Tab_F1!U13</f>
        <v>3279839.2229999998</v>
      </c>
      <c r="V17" s="11">
        <f>Tab_F1!V13</f>
        <v>3409846.3758800002</v>
      </c>
      <c r="W17" s="11">
        <f>Tab_F1!W13</f>
        <v>3617065.1840000013</v>
      </c>
      <c r="X17" s="11">
        <f>Tab_F1!X13</f>
        <v>2618750.6490000002</v>
      </c>
      <c r="Y17" s="11">
        <f>Tab_F1!Y13</f>
        <v>2478105.2659999998</v>
      </c>
      <c r="Z17" s="11">
        <f>Tab_F1!Z13</f>
        <v>2260920.1469999999</v>
      </c>
      <c r="AA17" s="11">
        <f>Tab_F1!AA13</f>
        <v>2317161.6919999998</v>
      </c>
    </row>
    <row r="18" spans="1:27" ht="10.75" customHeight="1" x14ac:dyDescent="0.25">
      <c r="A18" s="112"/>
      <c r="B18" s="115">
        <f>B17/B22*100</f>
        <v>8.1786389642591288</v>
      </c>
      <c r="C18" s="115">
        <f t="shared" ref="C18:S18" si="10">C17/C22*100</f>
        <v>10.361663151497369</v>
      </c>
      <c r="D18" s="115">
        <f t="shared" si="10"/>
        <v>21.159895365682839</v>
      </c>
      <c r="E18" s="115">
        <f t="shared" si="10"/>
        <v>18.424993929048661</v>
      </c>
      <c r="F18" s="115">
        <f t="shared" si="10"/>
        <v>18.227806132261129</v>
      </c>
      <c r="G18" s="115">
        <f t="shared" si="10"/>
        <v>18.922925496786377</v>
      </c>
      <c r="H18" s="115">
        <f t="shared" si="10"/>
        <v>20.253724521593455</v>
      </c>
      <c r="I18" s="115">
        <f t="shared" si="10"/>
        <v>19.951155265369476</v>
      </c>
      <c r="J18" s="115">
        <f t="shared" si="10"/>
        <v>21.280864541048569</v>
      </c>
      <c r="K18" s="115">
        <f t="shared" si="10"/>
        <v>21.717384772875391</v>
      </c>
      <c r="L18" s="115">
        <f t="shared" si="10"/>
        <v>21.409727856460524</v>
      </c>
      <c r="M18" s="115">
        <f t="shared" si="10"/>
        <v>20.908044994358178</v>
      </c>
      <c r="N18" s="115">
        <f t="shared" si="10"/>
        <v>19.292775908879392</v>
      </c>
      <c r="O18" s="115">
        <f t="shared" si="10"/>
        <v>20.098092605351287</v>
      </c>
      <c r="P18" s="115">
        <f t="shared" si="10"/>
        <v>17.477625581509887</v>
      </c>
      <c r="Q18" s="115">
        <f t="shared" si="10"/>
        <v>17.24607733911952</v>
      </c>
      <c r="R18" s="115">
        <f t="shared" si="10"/>
        <v>19.015082901385778</v>
      </c>
      <c r="S18" s="115">
        <f t="shared" si="10"/>
        <v>18.244806961831646</v>
      </c>
      <c r="T18" s="115">
        <f t="shared" ref="T18:X18" si="11">T17/T22*100</f>
        <v>18.792128256458266</v>
      </c>
      <c r="U18" s="115">
        <f t="shared" si="11"/>
        <v>18.117848349339681</v>
      </c>
      <c r="V18" s="115">
        <f t="shared" si="11"/>
        <v>18.43666726705661</v>
      </c>
      <c r="W18" s="115">
        <f t="shared" si="11"/>
        <v>20.58655508986519</v>
      </c>
      <c r="X18" s="115">
        <f t="shared" si="11"/>
        <v>15.375116607299317</v>
      </c>
      <c r="Y18" s="115">
        <f t="shared" ref="Y18" si="12">Y17/Y22*100</f>
        <v>15.935391107814596</v>
      </c>
      <c r="Z18" s="115">
        <f t="shared" ref="Z18:AA18" si="13">Z17/Z22*100</f>
        <v>14.460026329226515</v>
      </c>
      <c r="AA18" s="115">
        <f t="shared" si="13"/>
        <v>14.889847685684849</v>
      </c>
    </row>
    <row r="19" spans="1:27" x14ac:dyDescent="0.25">
      <c r="A19" s="39" t="str">
        <f>Tab_F1!A14</f>
        <v>Andere</v>
      </c>
      <c r="B19" s="11">
        <f>Tab_F1!B14</f>
        <v>485877</v>
      </c>
      <c r="C19" s="11">
        <f>Tab_F1!C14</f>
        <v>1477440</v>
      </c>
      <c r="D19" s="11">
        <f>Tab_F1!D14</f>
        <v>1040146</v>
      </c>
      <c r="E19" s="11">
        <f>Tab_F1!E14</f>
        <v>1784447</v>
      </c>
      <c r="F19" s="11">
        <f>Tab_F1!F14</f>
        <v>1571056</v>
      </c>
      <c r="G19" s="11">
        <f>Tab_F1!G14</f>
        <v>1484378</v>
      </c>
      <c r="H19" s="11">
        <f>Tab_F1!H14</f>
        <v>1521442</v>
      </c>
      <c r="I19" s="11">
        <f>Tab_F1!I14</f>
        <v>1493993.42448</v>
      </c>
      <c r="J19" s="11">
        <f>Tab_F1!J14</f>
        <v>1860526</v>
      </c>
      <c r="K19" s="11">
        <f>Tab_F1!K14</f>
        <v>2059707.7</v>
      </c>
      <c r="L19" s="11">
        <f>Tab_F1!L14</f>
        <v>2389857.9360000002</v>
      </c>
      <c r="M19" s="11">
        <f>Tab_F1!M14</f>
        <v>2697217.22</v>
      </c>
      <c r="N19" s="11">
        <f>Tab_F1!N14</f>
        <v>2659826.2430000002</v>
      </c>
      <c r="O19" s="11">
        <f>Tab_F1!O14</f>
        <v>2494326.318</v>
      </c>
      <c r="P19" s="11">
        <f>Tab_F1!P14</f>
        <v>2737674.9979999997</v>
      </c>
      <c r="Q19" s="11">
        <f>Tab_F1!Q14</f>
        <v>2982829.4228400001</v>
      </c>
      <c r="R19" s="11">
        <f>Tab_F1!R14</f>
        <v>3024323.4540099995</v>
      </c>
      <c r="S19" s="11">
        <f>Tab_F1!S14</f>
        <v>3252024.5540799997</v>
      </c>
      <c r="T19" s="11">
        <f>Tab_F1!T14</f>
        <v>3053716.0932</v>
      </c>
      <c r="U19" s="11">
        <f>Tab_F1!U14</f>
        <v>2777804.1658999994</v>
      </c>
      <c r="V19" s="11">
        <f>Tab_F1!V14</f>
        <v>2950621.0069999998</v>
      </c>
      <c r="W19" s="11">
        <f>Tab_F1!W14</f>
        <v>2980143.8640999999</v>
      </c>
      <c r="X19" s="11">
        <f>Tab_F1!X14</f>
        <v>2813680.3670000001</v>
      </c>
      <c r="Y19" s="11">
        <f>Tab_F1!Y14</f>
        <v>2813035.6579999998</v>
      </c>
      <c r="Z19" s="11">
        <f>Tab_F1!Z14</f>
        <v>3041589.5440000002</v>
      </c>
      <c r="AA19" s="11">
        <f>Tab_F1!AA14</f>
        <v>2949022.665</v>
      </c>
    </row>
    <row r="20" spans="1:27" x14ac:dyDescent="0.25">
      <c r="A20" s="112" t="str">
        <f>Tab_F1!A14</f>
        <v>Andere</v>
      </c>
      <c r="B20" s="11">
        <f>SUM(B12,B13,B14,B16,B19)</f>
        <v>2182483</v>
      </c>
      <c r="C20" s="11">
        <f t="shared" ref="C20:V20" si="14">SUM(C12,C13,C14,C16,C19)</f>
        <v>3388581</v>
      </c>
      <c r="D20" s="11">
        <f t="shared" si="14"/>
        <v>2852413</v>
      </c>
      <c r="E20" s="11">
        <f t="shared" si="14"/>
        <v>3763781</v>
      </c>
      <c r="F20" s="11">
        <f t="shared" si="14"/>
        <v>3485195</v>
      </c>
      <c r="G20" s="11">
        <f>SUM(G12,G13,G14,G16,G19)</f>
        <v>3280472</v>
      </c>
      <c r="H20" s="11">
        <f t="shared" si="14"/>
        <v>3174923</v>
      </c>
      <c r="I20" s="11">
        <f t="shared" si="14"/>
        <v>3179533.4284800002</v>
      </c>
      <c r="J20" s="11">
        <f t="shared" si="14"/>
        <v>3453993.5350000001</v>
      </c>
      <c r="K20" s="11">
        <f t="shared" si="14"/>
        <v>3099835.787</v>
      </c>
      <c r="L20" s="11">
        <f t="shared" si="14"/>
        <v>3497672.7560000001</v>
      </c>
      <c r="M20" s="11">
        <f t="shared" si="14"/>
        <v>3768595.6850000005</v>
      </c>
      <c r="N20" s="11">
        <f t="shared" si="14"/>
        <v>4020998.2430000002</v>
      </c>
      <c r="O20" s="11">
        <f t="shared" si="14"/>
        <v>3572328.0210000002</v>
      </c>
      <c r="P20" s="11">
        <f t="shared" si="14"/>
        <v>3804391.3959999997</v>
      </c>
      <c r="Q20" s="11">
        <f t="shared" si="14"/>
        <v>3977277.2168400004</v>
      </c>
      <c r="R20" s="11">
        <f t="shared" si="14"/>
        <v>3973288.1043109992</v>
      </c>
      <c r="S20" s="11">
        <f t="shared" si="14"/>
        <v>4325013.6250799997</v>
      </c>
      <c r="T20" s="11">
        <f t="shared" si="14"/>
        <v>4034248.28131</v>
      </c>
      <c r="U20" s="11">
        <f t="shared" si="14"/>
        <v>3691891.9418999995</v>
      </c>
      <c r="V20" s="11">
        <f t="shared" si="14"/>
        <v>3880871.0179999997</v>
      </c>
      <c r="W20" s="11">
        <f>SUM(W12,W13,W14,W16,W19)</f>
        <v>3743972.9542999999</v>
      </c>
      <c r="X20" s="11">
        <f>SUM(X12,X13,X14,X16,X19)</f>
        <v>3536249.3600000003</v>
      </c>
      <c r="Y20" s="11">
        <f>SUM(Y12,Y13,Y14,Y16,Y19)</f>
        <v>3326406.9609999997</v>
      </c>
      <c r="Z20" s="11">
        <f>SUM(Z12,Z13,Z14,Z16,Z19)</f>
        <v>3499868.9810000001</v>
      </c>
      <c r="AA20" s="11">
        <f>SUM(AA12,AA13,AA14,AA16,AA19)</f>
        <v>3409270.4930000002</v>
      </c>
    </row>
    <row r="21" spans="1:27" ht="11.5" customHeight="1" x14ac:dyDescent="0.25">
      <c r="A21" s="112"/>
      <c r="B21" s="115">
        <f>B20/B22*100</f>
        <v>19.550325572562503</v>
      </c>
      <c r="C21" s="115">
        <f t="shared" ref="C21:S21" si="15">C20/C22*100</f>
        <v>25.878486209276918</v>
      </c>
      <c r="D21" s="115">
        <f t="shared" si="15"/>
        <v>20.474459190412681</v>
      </c>
      <c r="E21" s="115">
        <f t="shared" si="15"/>
        <v>25.466404346537281</v>
      </c>
      <c r="F21" s="115">
        <f t="shared" si="15"/>
        <v>23.476926167278524</v>
      </c>
      <c r="G21" s="115">
        <f t="shared" si="15"/>
        <v>21.376187291013487</v>
      </c>
      <c r="H21" s="115">
        <f t="shared" si="15"/>
        <v>19.834729898778576</v>
      </c>
      <c r="I21" s="115">
        <f t="shared" si="15"/>
        <v>19.841042527742658</v>
      </c>
      <c r="J21" s="115">
        <f t="shared" si="15"/>
        <v>21.162180646215884</v>
      </c>
      <c r="K21" s="115">
        <f t="shared" si="15"/>
        <v>18.044302547268682</v>
      </c>
      <c r="L21" s="115">
        <f t="shared" si="15"/>
        <v>20.125442815551644</v>
      </c>
      <c r="M21" s="115">
        <f t="shared" si="15"/>
        <v>21.586626821348666</v>
      </c>
      <c r="N21" s="115">
        <f t="shared" si="15"/>
        <v>22.907984737954418</v>
      </c>
      <c r="O21" s="115">
        <f t="shared" si="15"/>
        <v>20.60701615163314</v>
      </c>
      <c r="P21" s="115">
        <f t="shared" si="15"/>
        <v>21.549034322794263</v>
      </c>
      <c r="Q21" s="115">
        <f t="shared" si="15"/>
        <v>22.355893747609677</v>
      </c>
      <c r="R21" s="115">
        <f t="shared" si="15"/>
        <v>21.466541748964708</v>
      </c>
      <c r="S21" s="115">
        <f t="shared" si="15"/>
        <v>23.389850660275961</v>
      </c>
      <c r="T21" s="115">
        <f t="shared" ref="T21:X21" si="16">T20/T22*100</f>
        <v>21.989627655526331</v>
      </c>
      <c r="U21" s="115">
        <f t="shared" si="16"/>
        <v>20.394029639145327</v>
      </c>
      <c r="V21" s="115">
        <f t="shared" si="16"/>
        <v>20.983446108115007</v>
      </c>
      <c r="W21" s="115">
        <f t="shared" si="16"/>
        <v>21.308851667811759</v>
      </c>
      <c r="X21" s="115">
        <f t="shared" si="16"/>
        <v>20.761902735279314</v>
      </c>
      <c r="Y21" s="115">
        <f t="shared" ref="Y21" si="17">Y20/Y22*100</f>
        <v>21.390372973482865</v>
      </c>
      <c r="Z21" s="115">
        <f t="shared" ref="Z21:AA21" si="18">Z20/Z22*100</f>
        <v>22.38389431013513</v>
      </c>
      <c r="AA21" s="115">
        <f t="shared" si="18"/>
        <v>21.907628861348229</v>
      </c>
    </row>
    <row r="22" spans="1:27" ht="13" x14ac:dyDescent="0.3">
      <c r="A22" s="40" t="str">
        <f>Tab_F1!A15</f>
        <v>Total Betriebsertrag</v>
      </c>
      <c r="B22" s="62">
        <f>Tab_F1!B15</f>
        <v>11163410</v>
      </c>
      <c r="C22" s="62">
        <f>Tab_F1!C15</f>
        <v>13094201</v>
      </c>
      <c r="D22" s="62">
        <f>Tab_F1!D15</f>
        <v>13931567</v>
      </c>
      <c r="E22" s="62">
        <f>Tab_F1!E15</f>
        <v>14779397</v>
      </c>
      <c r="F22" s="62">
        <f>Tab_F1!F15</f>
        <v>14845193</v>
      </c>
      <c r="G22" s="62">
        <f>Tab_F1!G15</f>
        <v>15346385</v>
      </c>
      <c r="H22" s="62">
        <f>Tab_F1!H15</f>
        <v>16006888</v>
      </c>
      <c r="I22" s="62">
        <f>Tab_F1!I15</f>
        <v>16025032.071950002</v>
      </c>
      <c r="J22" s="62">
        <f>Tab_F1!J15</f>
        <v>16321538.846789999</v>
      </c>
      <c r="K22" s="62">
        <f>Tab_F1!K15</f>
        <v>17179028</v>
      </c>
      <c r="L22" s="62">
        <f>Tab_F1!L15</f>
        <v>17379358</v>
      </c>
      <c r="M22" s="62">
        <f>Tab_F1!M15</f>
        <v>17458011</v>
      </c>
      <c r="N22" s="62">
        <f>Tab_F1!N15</f>
        <v>17552824</v>
      </c>
      <c r="O22" s="62">
        <f>Tab_F1!O15</f>
        <v>17335493.866330024</v>
      </c>
      <c r="P22" s="62">
        <f>Tab_F1!P15</f>
        <v>17654579.5</v>
      </c>
      <c r="Q22" s="62">
        <f>Tab_F1!Q15</f>
        <v>17790732.330999993</v>
      </c>
      <c r="R22" s="62">
        <f>Tab_F1!R15</f>
        <v>18509213.783830009</v>
      </c>
      <c r="S22" s="62">
        <f>Tab_F1!S15</f>
        <v>18490984.350000001</v>
      </c>
      <c r="T22" s="62">
        <f>Tab_F1!T15</f>
        <v>18346141.846999995</v>
      </c>
      <c r="U22" s="62">
        <f>Tab_F1!U15</f>
        <v>18102807.572729994</v>
      </c>
      <c r="V22" s="62">
        <f>Tab_F1!V15</f>
        <v>18494917.364880003</v>
      </c>
      <c r="W22" s="62">
        <f>Tab_F1!W15</f>
        <v>17570036.21154999</v>
      </c>
      <c r="X22" s="62">
        <f>Tab_F1!X15</f>
        <v>17032395.36900001</v>
      </c>
      <c r="Y22" s="62">
        <f>Tab_F1!Y15</f>
        <v>15550953.529999999</v>
      </c>
      <c r="Z22" s="62">
        <f>Tab_F1!Z15</f>
        <v>15635657.194</v>
      </c>
      <c r="AA22" s="62">
        <f>Tab_F1!AA15</f>
        <v>15562024.145</v>
      </c>
    </row>
    <row r="23" spans="1:27" ht="13" x14ac:dyDescent="0.25">
      <c r="A23" s="41" t="str">
        <f>Tab_F1!A16</f>
        <v>Betriebsaufwand</v>
      </c>
      <c r="B23" s="65"/>
      <c r="C23" s="66"/>
      <c r="D23" s="66"/>
      <c r="E23" s="66"/>
      <c r="F23" s="66"/>
      <c r="G23" s="66"/>
      <c r="H23" s="66"/>
      <c r="I23" s="66"/>
      <c r="J23" s="66"/>
      <c r="K23" s="63"/>
      <c r="L23" s="63"/>
      <c r="M23" s="63"/>
      <c r="N23" s="63"/>
      <c r="O23" s="63"/>
      <c r="P23" s="63"/>
      <c r="Q23" s="63"/>
      <c r="R23" s="63"/>
      <c r="S23" s="64"/>
      <c r="T23" s="64"/>
      <c r="U23" s="64"/>
      <c r="V23" s="64"/>
      <c r="W23" s="64"/>
      <c r="X23" s="64"/>
      <c r="Y23" s="64"/>
      <c r="Z23" s="64"/>
      <c r="AA23" s="64"/>
    </row>
    <row r="24" spans="1:27" x14ac:dyDescent="0.25">
      <c r="A24" s="39" t="str">
        <f>Tab_F1!A17</f>
        <v>Einkauf von Produkten</v>
      </c>
      <c r="B24" s="11">
        <f>Tab_F1!B17</f>
        <v>1194533</v>
      </c>
      <c r="C24" s="11">
        <f>Tab_F1!C17</f>
        <v>587024</v>
      </c>
      <c r="D24" s="11">
        <f>Tab_F1!D17</f>
        <v>706965</v>
      </c>
      <c r="E24" s="11">
        <f>Tab_F1!E17</f>
        <v>899699</v>
      </c>
      <c r="F24" s="11">
        <f>Tab_F1!F17</f>
        <v>918586</v>
      </c>
      <c r="G24" s="11">
        <f>Tab_F1!G17</f>
        <v>983861</v>
      </c>
      <c r="H24" s="11">
        <f>Tab_F1!H17</f>
        <v>1099095</v>
      </c>
      <c r="I24" s="11">
        <f>Tab_F1!I17</f>
        <v>1280015.4908999999</v>
      </c>
      <c r="J24" s="11">
        <f>Tab_F1!J17</f>
        <v>1299774.94533</v>
      </c>
      <c r="K24" s="11">
        <f>Tab_F1!K17</f>
        <v>1519446.9415599999</v>
      </c>
      <c r="L24" s="11">
        <f>Tab_F1!L17</f>
        <v>1620976.27569</v>
      </c>
      <c r="M24" s="11">
        <f>Tab_F1!M17</f>
        <v>1544484.9340299999</v>
      </c>
      <c r="N24" s="11">
        <f>Tab_F1!N17</f>
        <v>1796593.7513570001</v>
      </c>
      <c r="O24" s="11">
        <f>Tab_F1!O17</f>
        <v>1737591.5905000004</v>
      </c>
      <c r="P24" s="11">
        <f>Tab_F1!P17</f>
        <v>1819178.6990000003</v>
      </c>
      <c r="Q24" s="11">
        <f>Tab_F1!Q17</f>
        <v>1915315.105</v>
      </c>
      <c r="R24" s="11">
        <f>Tab_F1!R17</f>
        <v>2041500.8841999997</v>
      </c>
      <c r="S24" s="11">
        <f>Tab_F1!S17</f>
        <v>2369170.0729999999</v>
      </c>
      <c r="T24" s="11">
        <f>Tab_F1!T17</f>
        <v>2376620.4099999997</v>
      </c>
      <c r="U24" s="11">
        <f>Tab_F1!U17</f>
        <v>2169633.0120000001</v>
      </c>
      <c r="V24" s="11">
        <f>Tab_F1!V17</f>
        <v>2401246.8838500003</v>
      </c>
      <c r="W24" s="11">
        <f>Tab_F1!W17</f>
        <v>2349893.605</v>
      </c>
      <c r="X24" s="11">
        <f>Tab_F1!X17</f>
        <v>2039819.8780000003</v>
      </c>
      <c r="Y24" s="11">
        <f>Tab_F1!Y17</f>
        <v>2101924.9920000001</v>
      </c>
      <c r="Z24" s="11">
        <f>Tab_F1!Z17</f>
        <v>2170525.1809999999</v>
      </c>
      <c r="AA24" s="11">
        <f>Tab_F1!AA17</f>
        <v>2429923.1269999999</v>
      </c>
    </row>
    <row r="25" spans="1:27" x14ac:dyDescent="0.25">
      <c r="A25" s="39" t="str">
        <f>Tab_F1!A18</f>
        <v>Einkauf von Dienstleistungen (inkl. Interkonnektionsaufwand)</v>
      </c>
      <c r="B25" s="11">
        <f>Tab_F1!B18</f>
        <v>1097005</v>
      </c>
      <c r="C25" s="11">
        <f>Tab_F1!C18</f>
        <v>2091789</v>
      </c>
      <c r="D25" s="11">
        <f>Tab_F1!D18</f>
        <v>3428549</v>
      </c>
      <c r="E25" s="11">
        <f>Tab_F1!E18</f>
        <v>3990462</v>
      </c>
      <c r="F25" s="11">
        <f>Tab_F1!F18</f>
        <v>3469678</v>
      </c>
      <c r="G25" s="11">
        <f>Tab_F1!G18</f>
        <v>3298958</v>
      </c>
      <c r="H25" s="11">
        <f>Tab_F1!H18</f>
        <v>3697233</v>
      </c>
      <c r="I25" s="11">
        <f>Tab_F1!I18</f>
        <v>3378827.4066699999</v>
      </c>
      <c r="J25" s="11">
        <f>Tab_F1!J18</f>
        <v>3994519.8449709998</v>
      </c>
      <c r="K25" s="11">
        <f>Tab_F1!K18</f>
        <v>4648471.1240000008</v>
      </c>
      <c r="L25" s="11">
        <f>Tab_F1!L18</f>
        <v>4093100.0320000001</v>
      </c>
      <c r="M25" s="11">
        <f>Tab_F1!M18</f>
        <v>3891590.5619999995</v>
      </c>
      <c r="N25" s="11">
        <f>Tab_F1!N18</f>
        <v>3620817.202732</v>
      </c>
      <c r="O25" s="11">
        <f>Tab_F1!O18</f>
        <v>2899309.4708999991</v>
      </c>
      <c r="P25" s="11">
        <f>Tab_F1!P18</f>
        <v>3343609.5329999994</v>
      </c>
      <c r="Q25" s="11">
        <f>Tab_F1!Q18</f>
        <v>3644924.0614999998</v>
      </c>
      <c r="R25" s="11">
        <f>Tab_F1!R18</f>
        <v>3656026.9253500002</v>
      </c>
      <c r="S25" s="11">
        <f>Tab_F1!S18</f>
        <v>3483817.1199999996</v>
      </c>
      <c r="T25" s="11">
        <f>Tab_F1!T18</f>
        <v>3362536.5589999994</v>
      </c>
      <c r="U25" s="11">
        <f>Tab_F1!U18</f>
        <v>3065584.7600000016</v>
      </c>
      <c r="V25" s="11">
        <f>Tab_F1!V18</f>
        <v>2852056.6629999997</v>
      </c>
      <c r="W25" s="11">
        <f>Tab_F1!W18</f>
        <v>2705777.8679300006</v>
      </c>
      <c r="X25" s="11">
        <f>Tab_F1!X18</f>
        <v>2479492.6889999998</v>
      </c>
      <c r="Y25" s="11">
        <f>Tab_F1!Y18</f>
        <v>2677179.08</v>
      </c>
      <c r="Z25" s="11">
        <f>Tab_F1!Z18</f>
        <v>2667147.84</v>
      </c>
      <c r="AA25" s="11">
        <f>Tab_F1!AA18</f>
        <v>2309341.818</v>
      </c>
    </row>
    <row r="26" spans="1:27" x14ac:dyDescent="0.25">
      <c r="A26" s="39" t="str">
        <f>Tab_F1!A19</f>
        <v>Personalaufwand</v>
      </c>
      <c r="B26" s="11">
        <f>Tab_F1!B19</f>
        <v>2721990</v>
      </c>
      <c r="C26" s="11">
        <f>Tab_F1!C19</f>
        <v>3083447</v>
      </c>
      <c r="D26" s="11">
        <f>Tab_F1!D19</f>
        <v>3153517</v>
      </c>
      <c r="E26" s="11">
        <f>Tab_F1!E19</f>
        <v>3029964</v>
      </c>
      <c r="F26" s="11">
        <f>Tab_F1!F19</f>
        <v>3131694</v>
      </c>
      <c r="G26" s="11">
        <f>Tab_F1!G19</f>
        <v>3029184</v>
      </c>
      <c r="H26" s="11">
        <f>Tab_F1!H19</f>
        <v>2999887</v>
      </c>
      <c r="I26" s="11">
        <f>Tab_F1!I19</f>
        <v>2983087.2848099996</v>
      </c>
      <c r="J26" s="11">
        <f>Tab_F1!J19</f>
        <v>3017478.7371999994</v>
      </c>
      <c r="K26" s="11">
        <f>Tab_F1!K19</f>
        <v>3661339.2840000005</v>
      </c>
      <c r="L26" s="11">
        <f>Tab_F1!L19</f>
        <v>3080110.1270000003</v>
      </c>
      <c r="M26" s="11">
        <f>Tab_F1!M19</f>
        <v>3175212.8012499996</v>
      </c>
      <c r="N26" s="11">
        <f>Tab_F1!N19</f>
        <v>3146750.86203</v>
      </c>
      <c r="O26" s="11">
        <f>Tab_F1!O19</f>
        <v>3086229.1339999996</v>
      </c>
      <c r="P26" s="11">
        <f>Tab_F1!P19</f>
        <v>3227818.4065499995</v>
      </c>
      <c r="Q26" s="11">
        <f>Tab_F1!Q19</f>
        <v>3276891.5390000008</v>
      </c>
      <c r="R26" s="11">
        <f>Tab_F1!R19</f>
        <v>3332372.8917899998</v>
      </c>
      <c r="S26" s="11">
        <f>Tab_F1!S19</f>
        <v>3785796.2739999993</v>
      </c>
      <c r="T26" s="11">
        <f>Tab_F1!T19</f>
        <v>3517256.1290000007</v>
      </c>
      <c r="U26" s="11">
        <f>Tab_F1!U19</f>
        <v>3461909.5241</v>
      </c>
      <c r="V26" s="11">
        <f>Tab_F1!V19</f>
        <v>3392318.0249999999</v>
      </c>
      <c r="W26" s="11">
        <f>Tab_F1!W19</f>
        <v>3400802.1059999992</v>
      </c>
      <c r="X26" s="11">
        <f>Tab_F1!X19</f>
        <v>3601920.240999999</v>
      </c>
      <c r="Y26" s="11">
        <f>Tab_F1!Y19</f>
        <v>3323813.2209999999</v>
      </c>
      <c r="Z26" s="11">
        <f>Tab_F1!Z19</f>
        <v>3323572.1669999999</v>
      </c>
      <c r="AA26" s="11">
        <f>Tab_F1!AA19</f>
        <v>3279094.35</v>
      </c>
    </row>
    <row r="27" spans="1:27" x14ac:dyDescent="0.25">
      <c r="A27" s="39" t="str">
        <f>Tab_F1!A20</f>
        <v>Abschreibungen</v>
      </c>
      <c r="B27" s="11">
        <f>Tab_F1!B20</f>
        <v>1668262</v>
      </c>
      <c r="C27" s="11">
        <f>Tab_F1!C20</f>
        <v>1851372</v>
      </c>
      <c r="D27" s="11">
        <f>Tab_F1!D20</f>
        <v>2886288</v>
      </c>
      <c r="E27" s="11">
        <f>Tab_F1!E20</f>
        <v>2619453</v>
      </c>
      <c r="F27" s="11">
        <f>Tab_F1!F20</f>
        <v>2772893</v>
      </c>
      <c r="G27" s="11">
        <f>Tab_F1!G20</f>
        <v>2361475</v>
      </c>
      <c r="H27" s="11">
        <f>Tab_F1!H20</f>
        <v>2384336</v>
      </c>
      <c r="I27" s="11">
        <f>Tab_F1!I20</f>
        <v>2199460.5349999997</v>
      </c>
      <c r="J27" s="11">
        <f>Tab_F1!J20</f>
        <v>2145856.5260000001</v>
      </c>
      <c r="K27" s="11">
        <f>Tab_F1!K20</f>
        <v>2555474.8119999995</v>
      </c>
      <c r="L27" s="11">
        <f>Tab_F1!L20</f>
        <v>2355020.2384199998</v>
      </c>
      <c r="M27" s="11">
        <f>Tab_F1!M20</f>
        <v>2014846.2287999999</v>
      </c>
      <c r="N27" s="11">
        <f>Tab_F1!N20</f>
        <v>2120414.8079999997</v>
      </c>
      <c r="O27" s="11">
        <f>Tab_F1!O20</f>
        <v>2002529.5109999999</v>
      </c>
      <c r="P27" s="11">
        <f>Tab_F1!P20</f>
        <v>2090954.4523</v>
      </c>
      <c r="Q27" s="11">
        <f>Tab_F1!Q20</f>
        <v>2253651.048</v>
      </c>
      <c r="R27" s="11">
        <f>Tab_F1!R20</f>
        <v>2239522.89249</v>
      </c>
      <c r="S27" s="11">
        <f>Tab_F1!S20</f>
        <v>2111202.5109999999</v>
      </c>
      <c r="T27" s="11">
        <f>Tab_F1!T20</f>
        <v>2538143.9439999997</v>
      </c>
      <c r="U27" s="11">
        <f>Tab_F1!U20</f>
        <v>2590897.6248000003</v>
      </c>
      <c r="V27" s="11">
        <f>Tab_F1!V20</f>
        <v>2849813.585</v>
      </c>
      <c r="W27" s="11">
        <f>Tab_F1!W20</f>
        <v>3019717.3640000001</v>
      </c>
      <c r="X27" s="11">
        <f>Tab_F1!X20</f>
        <v>3232798.3010000009</v>
      </c>
      <c r="Y27" s="11">
        <f>Tab_F1!Y20</f>
        <v>2773853.932</v>
      </c>
      <c r="Z27" s="11">
        <f>Tab_F1!Z20</f>
        <v>2808901.1880000001</v>
      </c>
      <c r="AA27" s="11">
        <f>Tab_F1!AA20</f>
        <v>2824556.29</v>
      </c>
    </row>
    <row r="28" spans="1:27" x14ac:dyDescent="0.25">
      <c r="A28" s="39" t="str">
        <f>Tab_F1!A21</f>
        <v>Andere</v>
      </c>
      <c r="B28" s="11">
        <f>Tab_F1!B21</f>
        <v>2109963</v>
      </c>
      <c r="C28" s="11">
        <f>Tab_F1!C21</f>
        <v>2927952</v>
      </c>
      <c r="D28" s="11">
        <f>Tab_F1!D21</f>
        <v>3746181</v>
      </c>
      <c r="E28" s="11">
        <f>Tab_F1!E21</f>
        <v>2905573</v>
      </c>
      <c r="F28" s="11">
        <f>Tab_F1!F21</f>
        <v>2797806</v>
      </c>
      <c r="G28" s="11">
        <f>Tab_F1!G21</f>
        <v>2596146</v>
      </c>
      <c r="H28" s="11">
        <f>Tab_F1!H21</f>
        <v>2646400</v>
      </c>
      <c r="I28" s="11">
        <f>Tab_F1!I21</f>
        <v>2602433.824</v>
      </c>
      <c r="J28" s="11">
        <f>Tab_F1!J21</f>
        <v>2949215.8811100004</v>
      </c>
      <c r="K28" s="11">
        <f>Tab_F1!K21</f>
        <v>2737753.5989000001</v>
      </c>
      <c r="L28" s="11">
        <f>Tab_F1!L21</f>
        <v>2797051.1756000002</v>
      </c>
      <c r="M28" s="11">
        <f>Tab_F1!M21</f>
        <v>2638666.1182600004</v>
      </c>
      <c r="N28" s="11">
        <f>Tab_F1!N21</f>
        <v>2854454.4698360008</v>
      </c>
      <c r="O28" s="11">
        <f>Tab_F1!O21</f>
        <v>3110322.5140000004</v>
      </c>
      <c r="P28" s="11">
        <f>Tab_F1!P21</f>
        <v>3056303.0751900002</v>
      </c>
      <c r="Q28" s="11">
        <f>Tab_F1!Q21</f>
        <v>2869985.8379999995</v>
      </c>
      <c r="R28" s="11">
        <f>Tab_F1!R21</f>
        <v>2869906.1257700012</v>
      </c>
      <c r="S28" s="11">
        <f>Tab_F1!S21</f>
        <v>2484899.2619999996</v>
      </c>
      <c r="T28" s="11">
        <f>Tab_F1!T21</f>
        <v>2647132.4760000003</v>
      </c>
      <c r="U28" s="11">
        <f>Tab_F1!U21</f>
        <v>2409930.2230999991</v>
      </c>
      <c r="V28" s="11">
        <f>Tab_F1!V21</f>
        <v>2475006.1440000003</v>
      </c>
      <c r="W28" s="11">
        <f>Tab_F1!W21</f>
        <v>2589283.0281999991</v>
      </c>
      <c r="X28" s="11">
        <f>Tab_F1!X21</f>
        <v>2298434.1470000008</v>
      </c>
      <c r="Y28" s="11">
        <f>Tab_F1!Y21</f>
        <v>1689948.3640000001</v>
      </c>
      <c r="Z28" s="11">
        <f>Tab_F1!Z21</f>
        <v>1764165.328</v>
      </c>
      <c r="AA28" s="11">
        <f>Tab_F1!AA21</f>
        <v>1553807.584</v>
      </c>
    </row>
    <row r="29" spans="1:27" ht="13" x14ac:dyDescent="0.3">
      <c r="A29" s="40" t="str">
        <f>IF(desc!$B$1=1,desc!$A34,IF(desc!$B$1=2,desc!$B34,IF(desc!$B$1=3,desc!$C34,desc!$D34)))</f>
        <v>Total Betriebsaufwand</v>
      </c>
      <c r="B29" s="62">
        <f>Tab_F1!B22</f>
        <v>8791753</v>
      </c>
      <c r="C29" s="62">
        <f>Tab_F1!C22</f>
        <v>10541583</v>
      </c>
      <c r="D29" s="62">
        <f>Tab_F1!D22</f>
        <v>13921499</v>
      </c>
      <c r="E29" s="62">
        <f>Tab_F1!E22</f>
        <v>13445152</v>
      </c>
      <c r="F29" s="62">
        <f>Tab_F1!F22</f>
        <v>13090659</v>
      </c>
      <c r="G29" s="62">
        <f>Tab_F1!G22</f>
        <v>12269624</v>
      </c>
      <c r="H29" s="62">
        <f>Tab_F1!H22</f>
        <v>12826950</v>
      </c>
      <c r="I29" s="62">
        <f>Tab_F1!I22</f>
        <v>12443824.541379996</v>
      </c>
      <c r="J29" s="62">
        <f>Tab_F1!J22</f>
        <v>13406845.934611002</v>
      </c>
      <c r="K29" s="62">
        <f>Tab_F1!K22</f>
        <v>15122485.760460002</v>
      </c>
      <c r="L29" s="62">
        <f>Tab_F1!L22</f>
        <v>13946257.848709995</v>
      </c>
      <c r="M29" s="62">
        <f>Tab_F1!M22</f>
        <v>13264800.644340003</v>
      </c>
      <c r="N29" s="62">
        <f>Tab_F1!N22</f>
        <v>13539031.093954999</v>
      </c>
      <c r="O29" s="62">
        <f>Tab_F1!O22</f>
        <v>12835982.220399998</v>
      </c>
      <c r="P29" s="62">
        <f>Tab_F1!P22</f>
        <v>13537864.182000002</v>
      </c>
      <c r="Q29" s="62">
        <f>Tab_F1!Q22</f>
        <v>13960767.579499997</v>
      </c>
      <c r="R29" s="62">
        <f>Tab_F1!R22</f>
        <v>14139329.722899999</v>
      </c>
      <c r="S29" s="62">
        <f>Tab_F1!S22</f>
        <v>14234885.259999998</v>
      </c>
      <c r="T29" s="62">
        <f>Tab_F1!T22</f>
        <v>14441689.522000004</v>
      </c>
      <c r="U29" s="62">
        <f>Tab_F1!U22</f>
        <v>13697955.148999998</v>
      </c>
      <c r="V29" s="62">
        <f>Tab_F1!V22</f>
        <v>13970441.300849997</v>
      </c>
      <c r="W29" s="62">
        <f>Tab_F1!W22</f>
        <v>14065473.977929998</v>
      </c>
      <c r="X29" s="62">
        <f>Tab_F1!X22</f>
        <v>13652465.256000001</v>
      </c>
      <c r="Y29" s="62">
        <f>Tab_F1!Y22</f>
        <v>12566719.589</v>
      </c>
      <c r="Z29" s="62">
        <f>Tab_F1!Z22</f>
        <v>12734311.704</v>
      </c>
      <c r="AA29" s="62">
        <f>Tab_F1!AA22</f>
        <v>12396723.169</v>
      </c>
    </row>
    <row r="30" spans="1:27" ht="13" x14ac:dyDescent="0.25">
      <c r="A30" s="41" t="str">
        <f>Tab_F1!A23</f>
        <v>Ergebnis</v>
      </c>
      <c r="B30" s="67"/>
      <c r="C30" s="63"/>
      <c r="D30" s="63"/>
      <c r="E30" s="63"/>
      <c r="F30" s="63"/>
      <c r="G30" s="63"/>
      <c r="H30" s="63"/>
      <c r="I30" s="63"/>
      <c r="J30" s="63"/>
      <c r="K30" s="63"/>
      <c r="L30" s="63"/>
      <c r="M30" s="63"/>
      <c r="N30" s="63"/>
      <c r="O30" s="63"/>
      <c r="P30" s="63"/>
      <c r="Q30" s="63"/>
      <c r="R30" s="63"/>
      <c r="S30" s="64"/>
      <c r="T30" s="64"/>
      <c r="U30" s="64"/>
      <c r="V30" s="64"/>
      <c r="W30" s="64"/>
      <c r="X30" s="64"/>
      <c r="Y30" s="64"/>
      <c r="Z30" s="64"/>
      <c r="AA30" s="64"/>
    </row>
    <row r="31" spans="1:27" x14ac:dyDescent="0.25">
      <c r="A31" s="39" t="str">
        <f>Tab_F1!A24</f>
        <v>Betriebsergebnis</v>
      </c>
      <c r="B31" s="61">
        <f>Tab_F1!B24</f>
        <v>2371657</v>
      </c>
      <c r="C31" s="61">
        <f>Tab_F1!C24</f>
        <v>2552618</v>
      </c>
      <c r="D31" s="61">
        <f>Tab_F1!D24</f>
        <v>10068</v>
      </c>
      <c r="E31" s="61">
        <f>Tab_F1!E24</f>
        <v>1334245</v>
      </c>
      <c r="F31" s="61">
        <f>Tab_F1!F24</f>
        <v>1754535</v>
      </c>
      <c r="G31" s="61">
        <f>Tab_F1!G24</f>
        <v>3076762</v>
      </c>
      <c r="H31" s="61">
        <f>Tab_F1!H24</f>
        <v>3179938</v>
      </c>
      <c r="I31" s="61">
        <f>Tab_F1!I24</f>
        <v>3581209.7305699997</v>
      </c>
      <c r="J31" s="61">
        <f>Tab_F1!J24</f>
        <v>2914692.936179</v>
      </c>
      <c r="K31" s="61">
        <f>Tab_F1!K24</f>
        <v>2056542.2718299998</v>
      </c>
      <c r="L31" s="61">
        <f>Tab_F1!L24</f>
        <v>3433099.6702299989</v>
      </c>
      <c r="M31" s="61">
        <f>Tab_F1!M24</f>
        <v>4193210.3800400002</v>
      </c>
      <c r="N31" s="61">
        <f>Tab_F1!N24</f>
        <v>4013792.436999999</v>
      </c>
      <c r="O31" s="61">
        <f>Tab_F1!O24</f>
        <v>4499511.6459300108</v>
      </c>
      <c r="P31" s="61">
        <f>Tab_F1!P24</f>
        <v>4116715.3180000004</v>
      </c>
      <c r="Q31" s="61">
        <f>Tab_F1!Q24</f>
        <v>3829965.0954999994</v>
      </c>
      <c r="R31" s="61">
        <f>Tab_F1!R24</f>
        <v>4369884.1289300025</v>
      </c>
      <c r="S31" s="61">
        <f>Tab_F1!S24</f>
        <v>4256099.09</v>
      </c>
      <c r="T31" s="61">
        <f>Tab_F1!T24</f>
        <v>3904452.3249999997</v>
      </c>
      <c r="U31" s="61">
        <f>Tab_F1!U24</f>
        <v>4404852.4237299971</v>
      </c>
      <c r="V31" s="61">
        <f>Tab_F1!V24</f>
        <v>4524476.0550299976</v>
      </c>
      <c r="W31" s="61">
        <f>Tab_F1!W24</f>
        <v>3504562.233620001</v>
      </c>
      <c r="X31" s="61">
        <f>Tab_F1!X24</f>
        <v>3379930.112999998</v>
      </c>
      <c r="Y31" s="61">
        <f>Tab_F1!Y24</f>
        <v>2984233.9410000001</v>
      </c>
      <c r="Z31" s="61">
        <f>Tab_F1!Z24</f>
        <v>2901345.49</v>
      </c>
      <c r="AA31" s="61">
        <f>Tab_F1!AA24</f>
        <v>3165295.9789999998</v>
      </c>
    </row>
    <row r="32" spans="1:27" ht="13.4" customHeight="1" x14ac:dyDescent="0.25">
      <c r="A32" s="39" t="str">
        <f>Tab_F1!A25</f>
        <v>Dem Fernmeldebereich zurechenbares betriebsfremdes Ergebnis</v>
      </c>
      <c r="B32" s="61">
        <f>Tab_F1!B25</f>
        <v>-302437</v>
      </c>
      <c r="C32" s="61">
        <f>Tab_F1!C25</f>
        <v>-958530</v>
      </c>
      <c r="D32" s="61">
        <f>Tab_F1!D25</f>
        <v>-195946</v>
      </c>
      <c r="E32" s="61">
        <f>Tab_F1!E25</f>
        <v>13848</v>
      </c>
      <c r="F32" s="61">
        <f>Tab_F1!F25</f>
        <v>465878</v>
      </c>
      <c r="G32" s="61">
        <f>Tab_F1!G25</f>
        <v>628748</v>
      </c>
      <c r="H32" s="61">
        <f>Tab_F1!H25</f>
        <v>-145061</v>
      </c>
      <c r="I32" s="61">
        <f>Tab_F1!I25</f>
        <v>162326.54</v>
      </c>
      <c r="J32" s="61">
        <f>Tab_F1!J25</f>
        <v>-28173.307000000001</v>
      </c>
      <c r="K32" s="61">
        <f>Tab_F1!K25</f>
        <v>467612.74</v>
      </c>
      <c r="L32" s="61">
        <f>Tab_F1!L25</f>
        <v>-363888.93900000001</v>
      </c>
      <c r="M32" s="61">
        <f>Tab_F1!M25</f>
        <v>449783.375</v>
      </c>
      <c r="N32" s="61">
        <f>Tab_F1!N25</f>
        <v>-418334.25500000006</v>
      </c>
      <c r="O32" s="61">
        <f>Tab_F1!O25</f>
        <v>-1742876.5</v>
      </c>
      <c r="P32" s="61">
        <f>Tab_F1!P25</f>
        <v>-412402.03100000008</v>
      </c>
      <c r="Q32" s="61">
        <f>Tab_F1!Q25</f>
        <v>-426689.05599999998</v>
      </c>
      <c r="R32" s="61">
        <f>Tab_F1!R25</f>
        <v>-295667.96080000006</v>
      </c>
      <c r="S32" s="61">
        <f>Tab_F1!S25</f>
        <v>-252685.15699999998</v>
      </c>
      <c r="T32" s="61">
        <f>Tab_F1!T25</f>
        <v>-141473.99199999997</v>
      </c>
      <c r="U32" s="61">
        <f>Tab_F1!U25</f>
        <v>-235624.49768</v>
      </c>
      <c r="V32" s="61">
        <f>Tab_F1!V25</f>
        <v>531299.50152000017</v>
      </c>
      <c r="W32" s="61">
        <f>Tab_F1!W25</f>
        <v>22479.149999999994</v>
      </c>
      <c r="X32" s="61">
        <f>Tab_F1!X25</f>
        <v>195948.30499999999</v>
      </c>
      <c r="Y32" s="61">
        <f>Tab_F1!Y25</f>
        <v>-298321.53100000002</v>
      </c>
      <c r="Z32" s="61">
        <f>Tab_F1!Z25</f>
        <v>-239058.014</v>
      </c>
      <c r="AA32" s="61">
        <f>Tab_F1!AA25</f>
        <v>-368527.05800000002</v>
      </c>
    </row>
    <row r="33" spans="1:27" ht="13" x14ac:dyDescent="0.3">
      <c r="A33" s="96" t="str">
        <f>Tab_F1!A26</f>
        <v xml:space="preserve">Ergebnis vor Steuern </v>
      </c>
      <c r="B33" s="78">
        <f>Tab_F1!B26</f>
        <v>2069220</v>
      </c>
      <c r="C33" s="78">
        <f>Tab_F1!C26</f>
        <v>1594088</v>
      </c>
      <c r="D33" s="78">
        <f>Tab_F1!D26</f>
        <v>-185878</v>
      </c>
      <c r="E33" s="78">
        <f>Tab_F1!E26</f>
        <v>1348093</v>
      </c>
      <c r="F33" s="78">
        <f>Tab_F1!F26</f>
        <v>2220413</v>
      </c>
      <c r="G33" s="78">
        <f>Tab_F1!G26</f>
        <v>3705510</v>
      </c>
      <c r="H33" s="78">
        <f>Tab_F1!H26</f>
        <v>3034877</v>
      </c>
      <c r="I33" s="78">
        <f>Tab_F1!I26</f>
        <v>3743536.2705699997</v>
      </c>
      <c r="J33" s="78">
        <f>Tab_F1!J26</f>
        <v>2886519.6291789999</v>
      </c>
      <c r="K33" s="78">
        <f>Tab_F1!K26</f>
        <v>2524155.0118299997</v>
      </c>
      <c r="L33" s="78">
        <f>Tab_F1!L26</f>
        <v>3069210.7312299996</v>
      </c>
      <c r="M33" s="78">
        <f>Tab_F1!M26</f>
        <v>4642993.7550400002</v>
      </c>
      <c r="N33" s="78">
        <f>Tab_F1!N26</f>
        <v>3595458.1819999996</v>
      </c>
      <c r="O33" s="78">
        <f>Tab_F1!O26</f>
        <v>2756635.1459300108</v>
      </c>
      <c r="P33" s="78">
        <f>Tab_F1!P26</f>
        <v>3704313.2870000009</v>
      </c>
      <c r="Q33" s="78">
        <f>Tab_F1!Q26</f>
        <v>3403215.9803999998</v>
      </c>
      <c r="R33" s="78">
        <f>Tab_F1!R26</f>
        <v>4074216.1681299987</v>
      </c>
      <c r="S33" s="78">
        <f>Tab_F1!S26</f>
        <v>4003413.9399999995</v>
      </c>
      <c r="T33" s="78">
        <f>Tab_F1!T26</f>
        <v>3762978.4330000002</v>
      </c>
      <c r="U33" s="78">
        <f>Tab_F1!U26</f>
        <v>4169227.9237299999</v>
      </c>
      <c r="V33" s="78">
        <f>Tab_F1!V26</f>
        <v>5055775.5565499989</v>
      </c>
      <c r="W33" s="78">
        <f>Tab_F1!W26</f>
        <v>3527041.3836200004</v>
      </c>
      <c r="X33" s="78">
        <f>Tab_F1!X26</f>
        <v>3575878.4179999982</v>
      </c>
      <c r="Y33" s="78">
        <f>Tab_F1!Y26</f>
        <v>2685912.41</v>
      </c>
      <c r="Z33" s="78">
        <f>Tab_F1!Z26</f>
        <v>2662287.4759999998</v>
      </c>
      <c r="AA33" s="78">
        <f>Tab_F1!AA26</f>
        <v>2796766.9210000001</v>
      </c>
    </row>
    <row r="34" spans="1:27" x14ac:dyDescent="0.25">
      <c r="A34" s="33"/>
    </row>
    <row r="35" spans="1:27" ht="26.5" customHeight="1" x14ac:dyDescent="0.25">
      <c r="A35" s="33"/>
    </row>
    <row r="36" spans="1:27" ht="37.4" customHeight="1" x14ac:dyDescent="0.25">
      <c r="A36" s="33"/>
    </row>
    <row r="37" spans="1:27" x14ac:dyDescent="0.25">
      <c r="A37" s="33"/>
    </row>
    <row r="38" spans="1:27" x14ac:dyDescent="0.25">
      <c r="C38" s="9"/>
      <c r="D38" s="9"/>
      <c r="E38" s="10"/>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H26"/>
  <sheetViews>
    <sheetView showGridLines="0" workbookViewId="0">
      <pane xSplit="1" ySplit="4" topLeftCell="V5" activePane="bottomRight" state="frozen"/>
      <selection pane="topRight" activeCell="B1" sqref="B1"/>
      <selection pane="bottomLeft" activeCell="A7" sqref="A7"/>
      <selection pane="bottomRight" activeCell="A98" sqref="A98"/>
    </sheetView>
  </sheetViews>
  <sheetFormatPr baseColWidth="10" defaultColWidth="11.54296875" defaultRowHeight="12.5" x14ac:dyDescent="0.25"/>
  <cols>
    <col min="1" max="1" width="63.1796875" style="2" customWidth="1"/>
    <col min="2" max="29" width="11.54296875" style="2"/>
    <col min="30" max="33" width="11.81640625" style="2" customWidth="1"/>
    <col min="34" max="16384" width="11.54296875" style="2"/>
  </cols>
  <sheetData>
    <row r="1" spans="1:33" ht="21.65" customHeight="1" x14ac:dyDescent="0.25">
      <c r="A1" s="84" t="str">
        <f>IF(desc!$B$1=1,desc!$A45,IF(desc!$B$1=2,desc!$B45,IF(desc!$B$1=3,desc!$C45,desc!$D45)))</f>
        <v>Tabelle F2: Finanzdaten</v>
      </c>
      <c r="B1" s="4"/>
    </row>
    <row r="2" spans="1:33" ht="36.75" customHeight="1" x14ac:dyDescent="0.25">
      <c r="A2" s="99" t="str">
        <f>IF(desc!$B$1=1,desc!$A46,IF(desc!$B$1=2,desc!$B46,IF(desc!$B$1=3,desc!$C46,desc!$D46)))</f>
        <v>Dem Fernmeldesektor zurechenbare Investitionen pro Kategorie am 31.12. (in 1'000 Schweizer Franken)</v>
      </c>
      <c r="B2" s="5"/>
      <c r="C2" s="5"/>
      <c r="D2" s="5"/>
      <c r="E2" s="5"/>
      <c r="F2" s="5"/>
      <c r="G2" s="5"/>
      <c r="H2" s="5"/>
      <c r="I2" s="5"/>
      <c r="J2" s="5"/>
      <c r="K2" s="5"/>
      <c r="L2" s="5"/>
      <c r="M2" s="5"/>
      <c r="N2" s="5"/>
      <c r="O2" s="5"/>
      <c r="P2" s="5"/>
      <c r="Q2" s="5"/>
      <c r="R2" s="5"/>
    </row>
    <row r="3" spans="1:33" ht="4.5" customHeight="1" x14ac:dyDescent="0.25">
      <c r="A3" s="14"/>
      <c r="B3" s="5"/>
      <c r="C3" s="5"/>
      <c r="D3" s="5"/>
      <c r="E3" s="5"/>
      <c r="F3" s="5"/>
      <c r="G3" s="5"/>
      <c r="H3" s="5"/>
      <c r="I3" s="5"/>
      <c r="J3" s="5"/>
      <c r="K3" s="5"/>
      <c r="L3" s="5"/>
      <c r="M3" s="5"/>
      <c r="N3" s="5"/>
      <c r="O3" s="5"/>
      <c r="P3" s="5"/>
      <c r="Q3" s="5"/>
      <c r="R3" s="5"/>
    </row>
    <row r="4" spans="1:33" ht="13" x14ac:dyDescent="0.3">
      <c r="A4" s="15"/>
      <c r="B4" s="6">
        <v>1998</v>
      </c>
      <c r="C4" s="7">
        <v>1999</v>
      </c>
      <c r="D4" s="7">
        <v>2000</v>
      </c>
      <c r="E4" s="7">
        <v>2001</v>
      </c>
      <c r="F4" s="7">
        <v>2002</v>
      </c>
      <c r="G4" s="7">
        <v>2003</v>
      </c>
      <c r="H4" s="8">
        <v>2004</v>
      </c>
      <c r="I4" s="8">
        <v>2005</v>
      </c>
      <c r="J4" s="8">
        <v>2006</v>
      </c>
      <c r="K4" s="8">
        <v>2007</v>
      </c>
      <c r="L4" s="8">
        <v>2008</v>
      </c>
      <c r="M4" s="8">
        <v>2009</v>
      </c>
      <c r="N4" s="8">
        <v>2010</v>
      </c>
      <c r="O4" s="8">
        <v>2011</v>
      </c>
      <c r="P4" s="8">
        <v>2012</v>
      </c>
      <c r="Q4" s="8">
        <v>2013</v>
      </c>
      <c r="R4" s="8">
        <v>2014</v>
      </c>
      <c r="S4" s="8">
        <v>2015</v>
      </c>
      <c r="T4" s="142">
        <v>2016</v>
      </c>
      <c r="U4" s="141">
        <v>2017</v>
      </c>
      <c r="V4" s="154">
        <v>2018</v>
      </c>
      <c r="W4" s="172">
        <v>2019</v>
      </c>
      <c r="X4" s="237">
        <v>2020</v>
      </c>
      <c r="Y4" s="240">
        <v>2021</v>
      </c>
      <c r="Z4" s="240">
        <v>2022</v>
      </c>
      <c r="AA4" s="236">
        <v>2023</v>
      </c>
      <c r="AC4" s="16" t="str">
        <f>IF(desc!$B$1=1,desc!$A67,IF(desc!$B$1=2,desc!$B67,IF(desc!$B$1=3,desc!$C67,desc!$D67)))</f>
        <v>Ver. 22-23</v>
      </c>
    </row>
    <row r="5" spans="1:33" ht="39" x14ac:dyDescent="0.3">
      <c r="A5" s="139" t="str">
        <f>IF(desc!$B$1=1,desc!$A47,IF(desc!$B$1=2,desc!$B47,IF(desc!$B$1=3,desc!$C47,desc!$D47)))</f>
        <v>Sachanlagen (Investitionen in betriebliche Einrichtungen für Fernmeldedienste (Fest- oder Mobilfunknetz))</v>
      </c>
      <c r="B5" s="43"/>
      <c r="C5" s="43"/>
      <c r="D5" s="43"/>
      <c r="E5" s="43"/>
      <c r="F5" s="43"/>
      <c r="G5" s="43"/>
      <c r="H5" s="43"/>
      <c r="I5" s="43"/>
      <c r="J5" s="43"/>
      <c r="K5" s="43"/>
      <c r="L5" s="43"/>
      <c r="M5" s="43"/>
      <c r="N5" s="43"/>
      <c r="O5" s="43"/>
      <c r="P5" s="43"/>
      <c r="Q5" s="43"/>
      <c r="R5" s="81"/>
      <c r="S5" s="43"/>
      <c r="T5" s="43"/>
      <c r="U5" s="135"/>
      <c r="V5" s="135"/>
      <c r="W5" s="135"/>
      <c r="X5" s="212"/>
      <c r="Y5" s="212"/>
      <c r="Z5" s="212"/>
      <c r="AA5" s="178"/>
      <c r="AB5" s="52"/>
      <c r="AC5" s="51"/>
    </row>
    <row r="6" spans="1:33" x14ac:dyDescent="0.25">
      <c r="A6" s="86" t="str">
        <f>IF(desc!$B$1=1,desc!$A48,IF(desc!$B$1=2,desc!$B48,IF(desc!$B$1=3,desc!$C48,desc!$D48)))</f>
        <v>In betriebliche Einrichtungen für Fernmeldedienste</v>
      </c>
      <c r="B6" s="79"/>
      <c r="C6" s="80"/>
      <c r="D6" s="80"/>
      <c r="E6" s="80"/>
      <c r="F6" s="80"/>
      <c r="G6" s="80"/>
      <c r="H6" s="80"/>
      <c r="I6" s="80"/>
      <c r="J6" s="80"/>
      <c r="K6" s="80"/>
      <c r="L6" s="80"/>
      <c r="M6" s="80"/>
      <c r="N6" s="80"/>
      <c r="O6" s="80"/>
      <c r="P6" s="80"/>
      <c r="Q6" s="80"/>
      <c r="R6" s="80"/>
      <c r="S6" s="80"/>
      <c r="T6" s="80"/>
      <c r="U6" s="136"/>
      <c r="V6" s="136"/>
      <c r="W6" s="136"/>
      <c r="X6" s="213"/>
      <c r="Y6" s="213"/>
      <c r="Z6" s="213"/>
      <c r="AA6" s="185"/>
      <c r="AC6" s="51"/>
      <c r="AG6" s="102"/>
    </row>
    <row r="7" spans="1:33" x14ac:dyDescent="0.25">
      <c r="A7" s="87" t="str">
        <f>IF(desc!$B$1=1,desc!$A49,IF(desc!$B$1=2,desc!$B49,IF(desc!$B$1=3,desc!$C49,desc!$D49)))</f>
        <v>Festnetz</v>
      </c>
      <c r="B7" s="35">
        <v>845138</v>
      </c>
      <c r="C7" s="35">
        <v>1059396</v>
      </c>
      <c r="D7" s="35">
        <v>1210608</v>
      </c>
      <c r="E7" s="35">
        <v>1210154</v>
      </c>
      <c r="F7" s="35">
        <v>907228</v>
      </c>
      <c r="G7" s="35">
        <v>825019</v>
      </c>
      <c r="H7" s="35">
        <v>605989</v>
      </c>
      <c r="I7" s="35">
        <v>571360.478</v>
      </c>
      <c r="J7" s="35">
        <v>807268.02</v>
      </c>
      <c r="K7" s="35">
        <v>1214111.8249999997</v>
      </c>
      <c r="L7" s="35">
        <v>991398.79474999988</v>
      </c>
      <c r="M7" s="35">
        <v>833500.21499999997</v>
      </c>
      <c r="N7" s="35">
        <v>896652.94799999986</v>
      </c>
      <c r="O7" s="35">
        <v>1083695.8350000002</v>
      </c>
      <c r="P7" s="35">
        <v>913748.8409999999</v>
      </c>
      <c r="Q7" s="35">
        <v>978018.39399999997</v>
      </c>
      <c r="R7" s="35">
        <v>1133674.3999999999</v>
      </c>
      <c r="S7" s="111">
        <v>1254906.324</v>
      </c>
      <c r="T7" s="137">
        <v>1585266.865</v>
      </c>
      <c r="U7" s="137">
        <v>1258803.9440000001</v>
      </c>
      <c r="V7" s="140">
        <v>1251898.8380000005</v>
      </c>
      <c r="W7" s="173">
        <v>1122079.1310000001</v>
      </c>
      <c r="X7" s="210">
        <v>1187439.5230000003</v>
      </c>
      <c r="Y7" s="238">
        <v>1229707.5090000001</v>
      </c>
      <c r="Z7" s="238">
        <v>1207371.412</v>
      </c>
      <c r="AA7" s="207">
        <v>1104415.4410000001</v>
      </c>
      <c r="AC7" s="51">
        <f>(AA7-Z7)/Z7</f>
        <v>-8.5272824896072574E-2</v>
      </c>
      <c r="AE7" s="102"/>
      <c r="AG7" s="102"/>
    </row>
    <row r="8" spans="1:33" x14ac:dyDescent="0.25">
      <c r="A8" s="87" t="str">
        <f>IF(desc!$B$1=1,desc!$A50,IF(desc!$B$1=2,desc!$B50,IF(desc!$B$1=3,desc!$C50,desc!$D50)))</f>
        <v>Mobilfunknetz</v>
      </c>
      <c r="B8" s="35">
        <v>359886</v>
      </c>
      <c r="C8" s="35">
        <v>1117662</v>
      </c>
      <c r="D8" s="35">
        <v>1040643</v>
      </c>
      <c r="E8" s="35">
        <v>861015</v>
      </c>
      <c r="F8" s="35">
        <v>913749</v>
      </c>
      <c r="G8" s="35">
        <v>846494</v>
      </c>
      <c r="H8" s="35">
        <v>862064</v>
      </c>
      <c r="I8" s="35">
        <v>643743.41999999993</v>
      </c>
      <c r="J8" s="35">
        <v>486490</v>
      </c>
      <c r="K8" s="35">
        <v>500855.15</v>
      </c>
      <c r="L8" s="35">
        <v>463247</v>
      </c>
      <c r="M8" s="35">
        <v>459208</v>
      </c>
      <c r="N8" s="35">
        <v>466400.9</v>
      </c>
      <c r="O8" s="35">
        <v>441422.73</v>
      </c>
      <c r="P8" s="35">
        <v>532829.03300000005</v>
      </c>
      <c r="Q8" s="35">
        <v>522702</v>
      </c>
      <c r="R8" s="35">
        <v>537648</v>
      </c>
      <c r="S8" s="103">
        <v>470760.815</v>
      </c>
      <c r="T8" s="137">
        <v>434950.11499999999</v>
      </c>
      <c r="U8" s="137">
        <v>502704.2</v>
      </c>
      <c r="V8" s="140">
        <v>545978.32000000007</v>
      </c>
      <c r="W8" s="174">
        <v>381594.58</v>
      </c>
      <c r="X8" s="210">
        <v>444107.54000000004</v>
      </c>
      <c r="Y8" s="238">
        <v>610165.19700000004</v>
      </c>
      <c r="Z8" s="238">
        <v>585266.67299999995</v>
      </c>
      <c r="AA8" s="207">
        <v>481112.53899999999</v>
      </c>
      <c r="AC8" s="51">
        <f>(AA8-Z8)/Z8</f>
        <v>-0.17796013134682617</v>
      </c>
      <c r="AE8" s="102"/>
      <c r="AG8" s="102"/>
    </row>
    <row r="9" spans="1:33" x14ac:dyDescent="0.25">
      <c r="A9" s="88" t="str">
        <f>IF(desc!$B$1=1,desc!$A51,IF(desc!$B$1=2,desc!$B51,IF(desc!$B$1=3,desc!$C51,desc!$D51)))</f>
        <v>davon UMTS</v>
      </c>
      <c r="B9" s="153" t="s">
        <v>298</v>
      </c>
      <c r="C9" s="153" t="s">
        <v>298</v>
      </c>
      <c r="D9" s="153" t="s">
        <v>298</v>
      </c>
      <c r="E9" s="153" t="s">
        <v>298</v>
      </c>
      <c r="F9" s="153" t="s">
        <v>298</v>
      </c>
      <c r="G9" s="153" t="s">
        <v>298</v>
      </c>
      <c r="H9" s="35">
        <v>327608.5</v>
      </c>
      <c r="I9" s="35">
        <v>219803.25</v>
      </c>
      <c r="J9" s="35">
        <v>242626</v>
      </c>
      <c r="K9" s="35">
        <v>257632.8</v>
      </c>
      <c r="L9" s="35">
        <v>210343.4</v>
      </c>
      <c r="M9" s="35">
        <v>244893</v>
      </c>
      <c r="N9" s="35">
        <v>244081</v>
      </c>
      <c r="O9" s="35">
        <v>190100</v>
      </c>
      <c r="P9" s="35">
        <v>4700</v>
      </c>
      <c r="Q9" s="35">
        <v>83135</v>
      </c>
      <c r="R9" s="35">
        <v>220253</v>
      </c>
      <c r="S9" s="103">
        <v>248813.1</v>
      </c>
      <c r="T9" s="137">
        <v>155430.1</v>
      </c>
      <c r="U9" s="137">
        <v>212075</v>
      </c>
      <c r="V9" s="153" t="s">
        <v>298</v>
      </c>
      <c r="W9" s="153" t="s">
        <v>298</v>
      </c>
      <c r="X9" s="153" t="s">
        <v>298</v>
      </c>
      <c r="Y9" s="153" t="s">
        <v>298</v>
      </c>
      <c r="Z9" s="153" t="s">
        <v>298</v>
      </c>
      <c r="AA9" s="208" t="s">
        <v>298</v>
      </c>
      <c r="AB9" s="155"/>
      <c r="AC9" s="251" t="s">
        <v>190</v>
      </c>
      <c r="AD9" s="120"/>
      <c r="AE9" s="102"/>
      <c r="AG9" s="102"/>
    </row>
    <row r="10" spans="1:33" x14ac:dyDescent="0.25">
      <c r="A10" s="87" t="str">
        <f>IF(desc!$B$1=1,desc!$A52,IF(desc!$B$1=2,desc!$B52,IF(desc!$B$1=3,desc!$C52,desc!$D52)))</f>
        <v>Andere</v>
      </c>
      <c r="B10" s="35">
        <v>307747</v>
      </c>
      <c r="C10" s="35">
        <v>650830</v>
      </c>
      <c r="D10" s="35">
        <v>577140</v>
      </c>
      <c r="E10" s="35">
        <v>214700</v>
      </c>
      <c r="F10" s="35">
        <v>453826</v>
      </c>
      <c r="G10" s="35">
        <v>316603</v>
      </c>
      <c r="H10" s="35">
        <v>325977</v>
      </c>
      <c r="I10" s="35">
        <v>270619.14</v>
      </c>
      <c r="J10" s="35">
        <v>349646.11900000001</v>
      </c>
      <c r="K10" s="35">
        <v>292399.90000000002</v>
      </c>
      <c r="L10" s="35">
        <v>169072.27800000002</v>
      </c>
      <c r="M10" s="35">
        <v>259957.49400000001</v>
      </c>
      <c r="N10" s="35">
        <v>168517.49859</v>
      </c>
      <c r="O10" s="35">
        <v>209009.41899999999</v>
      </c>
      <c r="P10" s="35">
        <v>378459.13499999995</v>
      </c>
      <c r="Q10" s="35">
        <v>500139.49199999997</v>
      </c>
      <c r="R10" s="35">
        <v>492332</v>
      </c>
      <c r="S10" s="103">
        <v>476096.8</v>
      </c>
      <c r="T10" s="137">
        <v>483436.39999999997</v>
      </c>
      <c r="U10" s="137">
        <v>336577.49099999998</v>
      </c>
      <c r="V10" s="140">
        <v>232679.99599999998</v>
      </c>
      <c r="W10" s="175">
        <v>187580.514</v>
      </c>
      <c r="X10" s="210">
        <v>298504.29100000003</v>
      </c>
      <c r="Y10" s="238">
        <v>243128.86799999999</v>
      </c>
      <c r="Z10" s="238">
        <v>260406.13800000001</v>
      </c>
      <c r="AA10" s="207">
        <v>374044.80300000001</v>
      </c>
      <c r="AC10" s="51">
        <f t="shared" ref="AC10:AC17" si="0">(AA10-Z10)/Z10</f>
        <v>0.43639011688733698</v>
      </c>
      <c r="AE10" s="102"/>
      <c r="AG10" s="102"/>
    </row>
    <row r="11" spans="1:33" x14ac:dyDescent="0.25">
      <c r="A11" s="87" t="str">
        <f>IF(desc!$B$1=1,desc!$A53,IF(desc!$B$1=2,desc!$B53,IF(desc!$B$1=3,desc!$C53,desc!$D53)))</f>
        <v>Total</v>
      </c>
      <c r="B11" s="35">
        <v>1512772</v>
      </c>
      <c r="C11" s="35">
        <v>2827888</v>
      </c>
      <c r="D11" s="35">
        <v>2828391</v>
      </c>
      <c r="E11" s="35">
        <v>2285869</v>
      </c>
      <c r="F11" s="35">
        <v>2274803</v>
      </c>
      <c r="G11" s="35">
        <v>1988116</v>
      </c>
      <c r="H11" s="35">
        <v>1794030</v>
      </c>
      <c r="I11" s="35">
        <v>1485723.0380000002</v>
      </c>
      <c r="J11" s="35">
        <v>1643404.1390000002</v>
      </c>
      <c r="K11" s="35">
        <v>2007366.8749999995</v>
      </c>
      <c r="L11" s="35">
        <v>1623718.0727500001</v>
      </c>
      <c r="M11" s="35">
        <v>1552665.709</v>
      </c>
      <c r="N11" s="35">
        <v>1531571.3465899997</v>
      </c>
      <c r="O11" s="35">
        <v>1734127.9840000002</v>
      </c>
      <c r="P11" s="35">
        <v>1825037.0110000002</v>
      </c>
      <c r="Q11" s="35">
        <v>2000859.8800000001</v>
      </c>
      <c r="R11" s="35">
        <v>2163654.4</v>
      </c>
      <c r="S11" s="103">
        <v>2201763.9299999997</v>
      </c>
      <c r="T11" s="137">
        <v>2503653.375</v>
      </c>
      <c r="U11" s="137">
        <v>2098085.6300000004</v>
      </c>
      <c r="V11" s="140">
        <v>2030557.1540000003</v>
      </c>
      <c r="W11" s="176">
        <v>1691254.2250000001</v>
      </c>
      <c r="X11" s="210">
        <v>1930051.3539999996</v>
      </c>
      <c r="Y11" s="238">
        <v>2083001.574</v>
      </c>
      <c r="Z11" s="238">
        <v>2053044.223</v>
      </c>
      <c r="AA11" s="207">
        <v>1959572.7830000001</v>
      </c>
      <c r="AC11" s="51">
        <f t="shared" si="0"/>
        <v>-4.5528215589733037E-2</v>
      </c>
      <c r="AE11" s="102"/>
      <c r="AG11" s="102"/>
    </row>
    <row r="12" spans="1:33" x14ac:dyDescent="0.25">
      <c r="A12" s="86" t="str">
        <f>IF(desc!$B$1=1,desc!$A54,IF(desc!$B$1=2,desc!$B54,IF(desc!$B$1=3,desc!$C54,desc!$D54)))</f>
        <v>Andere</v>
      </c>
      <c r="B12" s="35">
        <v>108318</v>
      </c>
      <c r="C12" s="35">
        <v>187232</v>
      </c>
      <c r="D12" s="35">
        <v>187088</v>
      </c>
      <c r="E12" s="35">
        <v>167232</v>
      </c>
      <c r="F12" s="35">
        <v>60692</v>
      </c>
      <c r="G12" s="35">
        <v>19269</v>
      </c>
      <c r="H12" s="35">
        <v>43239</v>
      </c>
      <c r="I12" s="35">
        <v>156654.84350000002</v>
      </c>
      <c r="J12" s="35">
        <v>204516.72</v>
      </c>
      <c r="K12" s="35">
        <v>56664.200000000004</v>
      </c>
      <c r="L12" s="35">
        <v>182697.64299999998</v>
      </c>
      <c r="M12" s="35">
        <v>208063.91899999999</v>
      </c>
      <c r="N12" s="35">
        <v>253130.03</v>
      </c>
      <c r="O12" s="35">
        <v>242347.47</v>
      </c>
      <c r="P12" s="35">
        <v>338485.43299999996</v>
      </c>
      <c r="Q12" s="35">
        <v>308280.40000000002</v>
      </c>
      <c r="R12" s="35">
        <v>323790.65299999999</v>
      </c>
      <c r="S12" s="103">
        <v>236639.15700000001</v>
      </c>
      <c r="T12" s="137">
        <v>170355.234</v>
      </c>
      <c r="U12" s="137">
        <v>75879.31</v>
      </c>
      <c r="V12" s="140">
        <v>81245.547000000006</v>
      </c>
      <c r="W12" s="176">
        <v>53066.3</v>
      </c>
      <c r="X12" s="210">
        <v>158071.79</v>
      </c>
      <c r="Y12" s="238">
        <v>97275.748000000007</v>
      </c>
      <c r="Z12" s="238">
        <v>25306.812999999998</v>
      </c>
      <c r="AA12" s="207">
        <v>22455.763999999999</v>
      </c>
      <c r="AC12" s="51">
        <f t="shared" si="0"/>
        <v>-0.11265934592396123</v>
      </c>
      <c r="AE12" s="102"/>
      <c r="AG12" s="102"/>
    </row>
    <row r="13" spans="1:33" x14ac:dyDescent="0.25">
      <c r="A13" s="86" t="str">
        <f>IF(desc!$B$1=1,desc!$A55,IF(desc!$B$1=2,desc!$B55,IF(desc!$B$1=3,desc!$C55,desc!$D55)))</f>
        <v>Total Sachanlagen</v>
      </c>
      <c r="B13" s="35">
        <v>1621090</v>
      </c>
      <c r="C13" s="35">
        <v>3015120</v>
      </c>
      <c r="D13" s="35">
        <v>3015479</v>
      </c>
      <c r="E13" s="35">
        <v>2453101</v>
      </c>
      <c r="F13" s="35">
        <v>2335495</v>
      </c>
      <c r="G13" s="35">
        <v>2007385</v>
      </c>
      <c r="H13" s="35">
        <v>1837269</v>
      </c>
      <c r="I13" s="35">
        <v>1642377.8815000001</v>
      </c>
      <c r="J13" s="35">
        <v>1847920.8590000002</v>
      </c>
      <c r="K13" s="35">
        <v>2064031.0749999995</v>
      </c>
      <c r="L13" s="35">
        <v>1806415.7157500004</v>
      </c>
      <c r="M13" s="35">
        <v>1760729.628</v>
      </c>
      <c r="N13" s="35">
        <v>1784701.3765899998</v>
      </c>
      <c r="O13" s="35">
        <v>1976475.4540000001</v>
      </c>
      <c r="P13" s="35">
        <v>2163522.4469999997</v>
      </c>
      <c r="Q13" s="35">
        <v>2309140.2799999998</v>
      </c>
      <c r="R13" s="35">
        <v>2487445.0529999998</v>
      </c>
      <c r="S13" s="103">
        <v>2438403.09</v>
      </c>
      <c r="T13" s="137">
        <v>2674008.6090000002</v>
      </c>
      <c r="U13" s="137">
        <v>2173964.9400000004</v>
      </c>
      <c r="V13" s="140">
        <v>2111802.7009999999</v>
      </c>
      <c r="W13" s="176">
        <v>1744320.5250000001</v>
      </c>
      <c r="X13" s="210">
        <v>2088123.1439999999</v>
      </c>
      <c r="Y13" s="238">
        <v>2180277.3220000002</v>
      </c>
      <c r="Z13" s="238">
        <v>2078351.0360000001</v>
      </c>
      <c r="AA13" s="207">
        <v>1982028.547</v>
      </c>
      <c r="AC13" s="51">
        <f t="shared" si="0"/>
        <v>-4.6345630421212473E-2</v>
      </c>
      <c r="AE13" s="102"/>
      <c r="AG13" s="102"/>
    </row>
    <row r="14" spans="1:33" ht="13" x14ac:dyDescent="0.3">
      <c r="A14" s="85" t="str">
        <f>IF(desc!$B$1=1,desc!$A56,IF(desc!$B$1=2,desc!$B56,IF(desc!$B$1=3,desc!$C56,desc!$D56)))</f>
        <v>Immaterielle Anlagen (Lizenze, Patente, Goodwill)</v>
      </c>
      <c r="B14" s="35">
        <v>10512</v>
      </c>
      <c r="C14" s="35">
        <v>31595</v>
      </c>
      <c r="D14" s="35">
        <v>706371</v>
      </c>
      <c r="E14" s="35">
        <v>309360</v>
      </c>
      <c r="F14" s="35">
        <v>111526</v>
      </c>
      <c r="G14" s="35">
        <v>120473</v>
      </c>
      <c r="H14" s="35">
        <v>108903</v>
      </c>
      <c r="I14" s="35">
        <v>210675.266</v>
      </c>
      <c r="J14" s="35">
        <v>225467.94</v>
      </c>
      <c r="K14" s="35">
        <v>303879.2</v>
      </c>
      <c r="L14" s="35">
        <v>360883.20000000001</v>
      </c>
      <c r="M14" s="35">
        <v>439184</v>
      </c>
      <c r="N14" s="35">
        <v>319348.69</v>
      </c>
      <c r="O14" s="35">
        <v>338777.913</v>
      </c>
      <c r="P14" s="35">
        <v>1056864.3060000001</v>
      </c>
      <c r="Q14" s="35">
        <v>500051.36</v>
      </c>
      <c r="R14" s="35">
        <v>555928.92200000002</v>
      </c>
      <c r="S14" s="103">
        <v>548608.06000000006</v>
      </c>
      <c r="T14" s="137">
        <v>511822.06</v>
      </c>
      <c r="U14" s="137">
        <v>740958.58699999982</v>
      </c>
      <c r="V14" s="140">
        <v>652335.04999999993</v>
      </c>
      <c r="W14" s="176">
        <v>763612.02999999991</v>
      </c>
      <c r="X14" s="210">
        <v>563996.05500000005</v>
      </c>
      <c r="Y14" s="238">
        <v>569000.04799999995</v>
      </c>
      <c r="Z14" s="238">
        <v>654604.81099999999</v>
      </c>
      <c r="AA14" s="207">
        <v>680425.62600000005</v>
      </c>
      <c r="AC14" s="51">
        <f t="shared" si="0"/>
        <v>3.9444890361491798E-2</v>
      </c>
      <c r="AE14" s="102"/>
      <c r="AG14" s="102"/>
    </row>
    <row r="15" spans="1:33" ht="13" x14ac:dyDescent="0.3">
      <c r="A15" s="85" t="str">
        <f>IF(desc!$B$1=1,desc!$A57,IF(desc!$B$1=2,desc!$B57,IF(desc!$B$1=3,desc!$C57,desc!$D57)))</f>
        <v>Finanzanlagen (Beteiligungen usw.)</v>
      </c>
      <c r="B15" s="35">
        <v>216672</v>
      </c>
      <c r="C15" s="35">
        <v>3863</v>
      </c>
      <c r="D15" s="35">
        <v>71232</v>
      </c>
      <c r="E15" s="35">
        <v>12616</v>
      </c>
      <c r="F15" s="35">
        <v>130280</v>
      </c>
      <c r="G15" s="35">
        <v>2717</v>
      </c>
      <c r="H15" s="35">
        <v>113770</v>
      </c>
      <c r="I15" s="35">
        <v>175832.63</v>
      </c>
      <c r="J15" s="35">
        <v>4360380.4400000004</v>
      </c>
      <c r="K15" s="35">
        <v>16533</v>
      </c>
      <c r="L15" s="35">
        <v>101542</v>
      </c>
      <c r="M15" s="35">
        <v>48739.5</v>
      </c>
      <c r="N15" s="35">
        <v>44397</v>
      </c>
      <c r="O15" s="35">
        <v>72880</v>
      </c>
      <c r="P15" s="35">
        <v>18215</v>
      </c>
      <c r="Q15" s="35">
        <v>81858.2</v>
      </c>
      <c r="R15" s="35">
        <v>310888</v>
      </c>
      <c r="S15" s="103">
        <v>111452</v>
      </c>
      <c r="T15" s="137">
        <v>40801.300000000003</v>
      </c>
      <c r="U15" s="137">
        <v>43648</v>
      </c>
      <c r="V15" s="140">
        <v>31771.119999999999</v>
      </c>
      <c r="W15" s="176">
        <v>279401.01999999996</v>
      </c>
      <c r="X15" s="210">
        <v>8700.2800000000007</v>
      </c>
      <c r="Y15" s="238">
        <v>44773.711000000003</v>
      </c>
      <c r="Z15" s="238">
        <v>69142.653000000006</v>
      </c>
      <c r="AA15" s="207">
        <v>70078.604999999996</v>
      </c>
      <c r="AC15" s="51">
        <f t="shared" si="0"/>
        <v>1.3536535834110823E-2</v>
      </c>
      <c r="AE15" s="102"/>
      <c r="AG15" s="102"/>
    </row>
    <row r="16" spans="1:33" ht="13" x14ac:dyDescent="0.3">
      <c r="A16" s="85" t="str">
        <f>IF(desc!$B$1=1,desc!$A58,IF(desc!$B$1=2,desc!$B58,IF(desc!$B$1=3,desc!$C58,desc!$D58)))</f>
        <v>Andere</v>
      </c>
      <c r="B16" s="35">
        <v>1003</v>
      </c>
      <c r="C16" s="35">
        <v>462</v>
      </c>
      <c r="D16" s="35">
        <v>598</v>
      </c>
      <c r="E16" s="35">
        <v>1047</v>
      </c>
      <c r="F16" s="35">
        <v>2140</v>
      </c>
      <c r="G16" s="35">
        <v>2046</v>
      </c>
      <c r="H16" s="35">
        <v>130</v>
      </c>
      <c r="I16" s="35">
        <v>819.495</v>
      </c>
      <c r="J16" s="35">
        <v>53200.4</v>
      </c>
      <c r="K16" s="35">
        <v>6284</v>
      </c>
      <c r="L16" s="35">
        <v>9588.3689999999988</v>
      </c>
      <c r="M16" s="35">
        <v>43541.5</v>
      </c>
      <c r="N16" s="35">
        <v>7733</v>
      </c>
      <c r="O16" s="35">
        <v>14504.97</v>
      </c>
      <c r="P16" s="35">
        <v>30995.99</v>
      </c>
      <c r="Q16" s="35">
        <v>17575.5</v>
      </c>
      <c r="R16" s="35">
        <v>13665</v>
      </c>
      <c r="S16" s="103">
        <v>832.5</v>
      </c>
      <c r="T16" s="137">
        <v>-16485.2</v>
      </c>
      <c r="U16" s="137">
        <v>-20103.659</v>
      </c>
      <c r="V16" s="140">
        <v>747</v>
      </c>
      <c r="W16" s="176">
        <v>7986</v>
      </c>
      <c r="X16" s="210">
        <v>4661</v>
      </c>
      <c r="Y16" s="238">
        <v>7515.9009999999998</v>
      </c>
      <c r="Z16" s="238">
        <v>2493.431</v>
      </c>
      <c r="AA16" s="207">
        <v>2099.6909999999998</v>
      </c>
      <c r="AC16" s="51">
        <f t="shared" si="0"/>
        <v>-0.15791092675113136</v>
      </c>
    </row>
    <row r="17" spans="1:34" ht="13" x14ac:dyDescent="0.3">
      <c r="A17" s="89" t="str">
        <f>IF(desc!$B$1=1,desc!$A59,IF(desc!$B$1=2,desc!$B59,IF(desc!$B$1=3,desc!$C59,desc!$D59)))</f>
        <v>Total</v>
      </c>
      <c r="B17" s="78">
        <v>1849277</v>
      </c>
      <c r="C17" s="78">
        <v>3051040</v>
      </c>
      <c r="D17" s="78">
        <v>3793681</v>
      </c>
      <c r="E17" s="78">
        <v>2776124</v>
      </c>
      <c r="F17" s="78">
        <v>2579441</v>
      </c>
      <c r="G17" s="78">
        <v>2132622</v>
      </c>
      <c r="H17" s="78">
        <v>2060072</v>
      </c>
      <c r="I17" s="78">
        <v>2029705.2725</v>
      </c>
      <c r="J17" s="78">
        <v>6486969.6389999986</v>
      </c>
      <c r="K17" s="78">
        <v>2390727.2750000008</v>
      </c>
      <c r="L17" s="78">
        <v>2278429.2847499996</v>
      </c>
      <c r="M17" s="78">
        <v>2292194.628</v>
      </c>
      <c r="N17" s="78">
        <v>2156180.0665900004</v>
      </c>
      <c r="O17" s="78">
        <v>2402638.3320000009</v>
      </c>
      <c r="P17" s="78">
        <v>3269597.7429999993</v>
      </c>
      <c r="Q17" s="78">
        <v>2908625.34</v>
      </c>
      <c r="R17" s="78">
        <v>3367926.9749999996</v>
      </c>
      <c r="S17" s="104">
        <v>3099295.6500000004</v>
      </c>
      <c r="T17" s="138">
        <v>3210146.7690000003</v>
      </c>
      <c r="U17" s="138">
        <v>2938467.8700000006</v>
      </c>
      <c r="V17" s="143">
        <v>2796655.8710000007</v>
      </c>
      <c r="W17" s="177">
        <v>2795319.5749999997</v>
      </c>
      <c r="X17" s="211">
        <v>2665480.4790000003</v>
      </c>
      <c r="Y17" s="239">
        <v>2801566.9819999998</v>
      </c>
      <c r="Z17" s="239">
        <v>2804591.9309999999</v>
      </c>
      <c r="AA17" s="209">
        <v>2734632.469</v>
      </c>
      <c r="AB17" s="3"/>
      <c r="AC17" s="134">
        <f t="shared" si="0"/>
        <v>-2.494461359127394E-2</v>
      </c>
    </row>
    <row r="18" spans="1:34" x14ac:dyDescent="0.25">
      <c r="A18" s="126" t="str">
        <f>IF(desc!$B$1=1,desc!$A62,IF(desc!$B$1=2,desc!$B62,IF(desc!$B$1=3,desc!$C62,desc!$D62)))</f>
        <v>Bemerkungen:</v>
      </c>
    </row>
    <row r="19" spans="1:34" ht="23.25" customHeight="1" x14ac:dyDescent="0.25">
      <c r="A19" s="101" t="str">
        <f>IF(desc!$B$1=1,desc!$A63,IF(desc!$B$1=2,desc!$B63,IF(desc!$B$1=3,desc!$C63,desc!$D63)))</f>
        <v>- Aufgrund von Rundungsdifferenzen können die Summen in dieser Tabelle geringfügig vom wirklichen Wert abweichen.</v>
      </c>
    </row>
    <row r="20" spans="1:34" ht="66" customHeight="1" x14ac:dyDescent="0.25">
      <c r="A20" s="101" t="str">
        <f>IF(desc!$B$1=1,desc!$A64,IF(desc!$B$1=2,desc!$B64,IF(desc!$B$1=3,desc!$C64,desc!$D64)))</f>
        <v>- In 2006 nahmen die Investitionen wegen einer einmaligen Transaktion in der Kategorie «Finanzanlagen» um über 200% zu. Dabei handelt es sich um den Rückkauf des 25%-Anteils von Vodafone am Aktienkapital von Swisscom Mobile für einen Betrag von 4,25 Milliarden Franken durch Swisscom im Dezember 2006. Doch selbst wenn man diesen ausserordentlichen Betrag ausnimmt, stiegen die Investitionen um 13%.</v>
      </c>
      <c r="O20" s="102"/>
      <c r="P20" s="102"/>
      <c r="Q20" s="102"/>
      <c r="R20" s="102"/>
      <c r="S20" s="102"/>
      <c r="T20" s="102"/>
      <c r="U20" s="102"/>
      <c r="V20" s="102"/>
      <c r="W20" s="102"/>
      <c r="X20" s="102"/>
      <c r="Y20" s="102"/>
      <c r="Z20" s="102"/>
      <c r="AA20" s="102"/>
      <c r="AB20" s="102"/>
      <c r="AC20" s="102"/>
      <c r="AD20" s="102"/>
      <c r="AE20" s="102"/>
      <c r="AF20" s="102"/>
    </row>
    <row r="21" spans="1:34" ht="44.25" customHeight="1" x14ac:dyDescent="0.25">
      <c r="A21" s="101" t="str">
        <f>IF(desc!$B$1=1,desc!$A65,IF(desc!$B$1=2,desc!$B65,IF(desc!$B$1=3,desc!$C65,desc!$D65)))</f>
        <v>- Investitionen sind finanzielle Mittel, die zur Errichtung von Anlagevermögen, das zur Wahrung und Verbesserung der Betriebsfähigkeit eines Unternehmens bestimmt ist, aufgewendet werden. Die Investitionen werden in der Regel in die folgenden drei Untergruppen aufgeteilt: Investitionen in Sachanlagen, in immaterielle Anlagen und in Finanzanlagen.</v>
      </c>
      <c r="O21" s="102"/>
      <c r="P21" s="102"/>
      <c r="Q21" s="102"/>
      <c r="R21" s="102"/>
      <c r="S21" s="102"/>
      <c r="T21" s="102"/>
      <c r="U21" s="102"/>
      <c r="V21" s="102"/>
      <c r="W21" s="102"/>
      <c r="X21" s="102"/>
      <c r="Y21" s="102"/>
      <c r="Z21" s="102"/>
      <c r="AA21" s="102"/>
      <c r="AB21" s="102"/>
      <c r="AC21" s="102"/>
      <c r="AD21" s="102"/>
    </row>
    <row r="22" spans="1:34" x14ac:dyDescent="0.25">
      <c r="A22" s="101" t="str">
        <f>IF(desc!$B$1=1,desc!$A66,IF(desc!$B$1=2,desc!$B66,IF(desc!$B$1=3,desc!$C66,desc!$D66)))</f>
        <v>... Zahl unbekannt (nicht erhoben).</v>
      </c>
    </row>
    <row r="23" spans="1:34" x14ac:dyDescent="0.25">
      <c r="A23" s="125" t="str">
        <f>IF(desc!$B$1=1,desc!$A$115,IF(desc!$B$1=2,desc!$B$115,IF(desc!$B$1=3,desc!$C$115,desc!$D$115)))</f>
        <v>Quelle: BAKOM - Fernmeldestatistik</v>
      </c>
      <c r="C23" s="9"/>
      <c r="D23" s="9"/>
      <c r="E23" s="10"/>
    </row>
    <row r="24" spans="1:34" x14ac:dyDescent="0.25">
      <c r="A24" s="125" t="str">
        <f>IF(desc!$B$1=1,desc!$A$116,IF(desc!$B$1=2,desc!$B$116,IF(desc!$B$1=3,desc!$C$116,desc!$D$116)))</f>
        <v>© BAKOM 2024</v>
      </c>
    </row>
    <row r="25" spans="1:34" x14ac:dyDescent="0.25">
      <c r="A25" s="125"/>
      <c r="R25" s="102"/>
      <c r="S25" s="102"/>
      <c r="T25" s="102"/>
      <c r="U25" s="102"/>
      <c r="V25" s="102"/>
      <c r="W25" s="102"/>
      <c r="X25" s="102"/>
      <c r="Y25" s="102"/>
      <c r="Z25" s="102"/>
      <c r="AA25" s="102"/>
      <c r="AB25" s="102"/>
      <c r="AC25" s="102"/>
      <c r="AD25" s="102"/>
      <c r="AE25" s="102"/>
      <c r="AF25" s="102"/>
      <c r="AG25" s="102"/>
      <c r="AH25" s="102"/>
    </row>
    <row r="26" spans="1:34" ht="20" x14ac:dyDescent="0.25">
      <c r="A26" s="125" t="str">
        <f>IF(desc!$B$1=1,desc!$A$117,IF(desc!$B$1=2,desc!$B$117,IF(desc!$B$1=3,desc!$C$117,desc!$D$117)))</f>
        <v>Auskünfte: Bundesamt für Kommunikation, Sektion Ökonomie und Statistik, Telecomstatistics@bakom.admin.ch, 058 460 55 88</v>
      </c>
    </row>
  </sheetData>
  <sheetProtection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dimension ref="B3:B6"/>
  <sheetViews>
    <sheetView showGridLines="0" showRowColHeaders="0" zoomScaleNormal="100" workbookViewId="0">
      <selection activeCell="E50" sqref="E50"/>
    </sheetView>
  </sheetViews>
  <sheetFormatPr baseColWidth="10" defaultColWidth="11.54296875" defaultRowHeight="12.5" x14ac:dyDescent="0.25"/>
  <cols>
    <col min="1" max="1" width="11.54296875" style="2"/>
    <col min="2" max="2" width="81.81640625" style="2" customWidth="1"/>
    <col min="3" max="16384" width="11.54296875" style="2"/>
  </cols>
  <sheetData>
    <row r="3" spans="2:2" ht="19.399999999999999" customHeight="1" x14ac:dyDescent="0.25">
      <c r="B3" s="12" t="str">
        <f>IF(desc!$B$1=1,desc!$A68,IF(desc!$B$1=2,desc!$B68,IF(desc!$B$1=3,desc!$C68,desc!$D68)))</f>
        <v>Personalbestand am 31.12.</v>
      </c>
    </row>
    <row r="4" spans="2:2" ht="70.400000000000006" customHeight="1" x14ac:dyDescent="0.25">
      <c r="B4" s="45" t="str">
        <f>IF(desc!$B$1=1,desc!$A69,IF(desc!$B$1=2,desc!$B69,IF(desc!$B$1=3,desc!$C69,desc!$D69)))</f>
        <v>Zur Erfassung der Beschäftigtenzahl eines Unternehmens werden in der Regel folgende zwei Masseinheiten angewandt: die Anzahl der Beschäftigten und die Anzahl der Stellen (ausgedrückt in Vollzeitäquivalenten). In den Tabellen P1 und P2 ist die Zahl der Vollzeitstellen aufgeführt. Tabelle P3 gibt an, wie viele Personen von den im Fernmeldesektor tätigen Unternehmen in der Schweiz beschäftigt wurden.</v>
      </c>
    </row>
    <row r="5" spans="2:2" ht="83.5" customHeight="1" x14ac:dyDescent="0.25">
      <c r="B5" s="76" t="str">
        <f>IF(desc!$B$1=1,desc!$A70,IF(desc!$B$1=2,desc!$B70,IF(desc!$B$1=3,desc!$C70,desc!$D70)))</f>
        <v>In den Tabellen P1 und P2 sind die Anzahl Vollzeitstellen ersichtlich, die es jeweils am 31.12. in den im Fernmeldesektor tätigen Unternehmen in der Schweiz gab. Die Anzahl Vollzeitstellen entspricht der Summe der Stellenprozente aller Angestellten von im Fernmeldesektor tätigen Unternehmen, geteilt durch 100.</v>
      </c>
    </row>
    <row r="6" spans="2:2" ht="75" customHeight="1" x14ac:dyDescent="0.25">
      <c r="B6" s="45" t="str">
        <f>IF(desc!$B$1=1,desc!$A71,IF(desc!$B$1=2,desc!$B71,IF(desc!$B$1=3,desc!$C71,desc!$D71)))</f>
        <v>Die Tabelle P3 zeigt, wie viele Personen von den im Fernmeldesektor tätigen Unternehmen in der Schweiz beschäftigt wurden. Die Anzahl Personen ergibt sich aus der Addition der im Bereich der Bereitstellung von Fernmeldediensten tätigen Personen, unabhängig von ihrem Beschäftigungsgrad.</v>
      </c>
    </row>
  </sheetData>
  <sheetProtection sheet="1" formatCells="0" formatColumns="0" formatRows="0" insertColumns="0" insertRows="0" insertHyperlinks="0" deleteColumns="0" deleteRows="0" sort="0" autoFilter="0" pivotTables="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AC19"/>
  <sheetViews>
    <sheetView showGridLines="0" workbookViewId="0">
      <pane xSplit="1" ySplit="4" topLeftCell="V5" activePane="bottomRight" state="frozen"/>
      <selection pane="topRight" activeCell="B1" sqref="B1"/>
      <selection pane="bottomLeft" activeCell="A7" sqref="A7"/>
      <selection pane="bottomRight" activeCell="A77" sqref="A77"/>
    </sheetView>
  </sheetViews>
  <sheetFormatPr baseColWidth="10" defaultColWidth="11.54296875" defaultRowHeight="12.5" x14ac:dyDescent="0.25"/>
  <cols>
    <col min="1" max="1" width="57.81640625" style="2" customWidth="1"/>
    <col min="2" max="16384" width="11.54296875" style="2"/>
  </cols>
  <sheetData>
    <row r="1" spans="1:29" ht="21.65" customHeight="1" x14ac:dyDescent="0.25">
      <c r="A1" s="13" t="str">
        <f>IF(desc!$B$1=1,desc!$A72,IF(desc!$B$1=2,desc!$B72,IF(desc!$B$1=3,desc!$C72,desc!$D72)))</f>
        <v>Tabelle P1: Personalbestand</v>
      </c>
      <c r="B1" s="4"/>
    </row>
    <row r="2" spans="1:29" ht="45.65" customHeight="1" x14ac:dyDescent="0.25">
      <c r="A2" s="100" t="str">
        <f>IF(desc!$B$1=1,desc!$A73,IF(desc!$B$1=2,desc!$B73,IF(desc!$B$1=3,desc!$C73,desc!$D73)))</f>
        <v>Anzahl Stellen / Vollzeitäquivalente in den im Fernmeldesektor tätigen Unternehmen in der Schweiz am 31.12. 1)</v>
      </c>
      <c r="B2" s="5"/>
      <c r="C2" s="5"/>
      <c r="D2" s="5"/>
      <c r="E2" s="5"/>
      <c r="F2" s="5"/>
      <c r="G2" s="5"/>
      <c r="H2" s="5"/>
      <c r="I2" s="5"/>
      <c r="J2" s="5"/>
      <c r="K2" s="5"/>
      <c r="L2" s="5"/>
      <c r="M2" s="5"/>
      <c r="N2" s="5"/>
      <c r="O2" s="5"/>
      <c r="P2" s="5"/>
      <c r="Q2" s="5"/>
      <c r="R2" s="5"/>
    </row>
    <row r="3" spans="1:29" ht="4.75" customHeight="1" x14ac:dyDescent="0.25">
      <c r="A3" s="14"/>
      <c r="B3" s="5"/>
      <c r="C3" s="5"/>
      <c r="D3" s="5"/>
      <c r="E3" s="5"/>
      <c r="F3" s="5"/>
      <c r="G3" s="5"/>
      <c r="H3" s="5"/>
      <c r="I3" s="5"/>
      <c r="J3" s="5"/>
      <c r="K3" s="5"/>
      <c r="L3" s="5"/>
      <c r="M3" s="5"/>
      <c r="N3" s="5"/>
      <c r="O3" s="5"/>
      <c r="P3" s="5"/>
      <c r="Q3" s="5"/>
      <c r="R3" s="5"/>
    </row>
    <row r="4" spans="1:29" ht="13" x14ac:dyDescent="0.3">
      <c r="A4" s="15" t="str">
        <f>IF(desc!$B$1=1,desc!$A74,IF(desc!$B$1=2,desc!$B74,IF(desc!$B$1=3,desc!$C74,desc!$D74)))</f>
        <v>Anzahl Stellen (Vollzeitäquivalente) am 31.12. 2)</v>
      </c>
      <c r="B4" s="6">
        <v>1998</v>
      </c>
      <c r="C4" s="7">
        <v>1999</v>
      </c>
      <c r="D4" s="7">
        <v>2000</v>
      </c>
      <c r="E4" s="7">
        <v>2001</v>
      </c>
      <c r="F4" s="7">
        <v>2002</v>
      </c>
      <c r="G4" s="7">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165">
        <v>2019</v>
      </c>
      <c r="X4" s="218">
        <v>2020</v>
      </c>
      <c r="Y4" s="252">
        <v>2021</v>
      </c>
      <c r="Z4" s="241">
        <v>2022</v>
      </c>
      <c r="AA4" s="214">
        <v>2023</v>
      </c>
      <c r="AC4" s="16" t="str">
        <f>IF(desc!$B$1=1,desc!$A86,IF(desc!$B$1=2,desc!$B86,IF(desc!$B$1=3,desc!$C86,desc!$D86)))</f>
        <v>Ver. 22-23</v>
      </c>
    </row>
    <row r="5" spans="1:29" ht="13.4" customHeight="1" x14ac:dyDescent="0.25">
      <c r="A5" s="47" t="str">
        <f>IF(desc!$B$1=1,desc!$A75,IF(desc!$B$1=2,desc!$B75,IF(desc!$B$1=3,desc!$C75,desc!$D75)))</f>
        <v>davon direkt dem Fernmeldebereich zurechenbar</v>
      </c>
      <c r="B5" s="55" t="s">
        <v>190</v>
      </c>
      <c r="C5" s="54">
        <v>24042.55</v>
      </c>
      <c r="D5" s="54">
        <v>24112.3</v>
      </c>
      <c r="E5" s="54">
        <v>24543.1</v>
      </c>
      <c r="F5" s="54">
        <v>23430.58</v>
      </c>
      <c r="G5" s="54">
        <v>22237.02</v>
      </c>
      <c r="H5" s="54">
        <v>21678.7</v>
      </c>
      <c r="I5" s="54">
        <v>22112.670000000002</v>
      </c>
      <c r="J5" s="54">
        <v>22330.95</v>
      </c>
      <c r="K5" s="54">
        <v>22846</v>
      </c>
      <c r="L5" s="54">
        <v>22556.1</v>
      </c>
      <c r="M5" s="54">
        <v>22821.4</v>
      </c>
      <c r="N5" s="54">
        <v>22762.9</v>
      </c>
      <c r="O5" s="54">
        <v>23537.279999999988</v>
      </c>
      <c r="P5" s="54">
        <v>23381.30999999999</v>
      </c>
      <c r="Q5" s="54">
        <v>24182.959999999999</v>
      </c>
      <c r="R5" s="54">
        <v>26089.510000000006</v>
      </c>
      <c r="S5" s="105">
        <v>26960.399999999998</v>
      </c>
      <c r="T5" s="105">
        <v>26360.789999999986</v>
      </c>
      <c r="U5" s="105">
        <v>26238.309999999983</v>
      </c>
      <c r="V5" s="105">
        <v>25126.030000000006</v>
      </c>
      <c r="W5" s="179">
        <v>24024.440000000002</v>
      </c>
      <c r="X5" s="219">
        <v>23089.749999999989</v>
      </c>
      <c r="Y5" s="253">
        <v>23307.360000000001</v>
      </c>
      <c r="Z5" s="242">
        <v>23577.89</v>
      </c>
      <c r="AA5" s="215">
        <v>22332.400000000001</v>
      </c>
      <c r="AC5" s="73">
        <f>(AA5-Z5)/Z5</f>
        <v>-5.282448938391001E-2</v>
      </c>
    </row>
    <row r="6" spans="1:29" s="98" customFormat="1" x14ac:dyDescent="0.25">
      <c r="A6" s="46" t="str">
        <f>IF(desc!$B$1=1,desc!$A76,IF(desc!$B$1=2,desc!$B76,IF(desc!$B$1=3,desc!$C76,desc!$D76)))</f>
        <v>davon gleichzeitig verschiedenen zum Fernmeldebereich gehörenden Sektoren zugerechnet 3)</v>
      </c>
      <c r="B6" s="57" t="s">
        <v>190</v>
      </c>
      <c r="C6" s="70">
        <v>1075.7</v>
      </c>
      <c r="D6" s="75">
        <v>887.4</v>
      </c>
      <c r="E6" s="75">
        <v>1345.5</v>
      </c>
      <c r="F6" s="75">
        <v>2043.26</v>
      </c>
      <c r="G6" s="75">
        <v>2521.9</v>
      </c>
      <c r="H6" s="75">
        <v>2195.6999999999998</v>
      </c>
      <c r="I6" s="75">
        <v>2250.6</v>
      </c>
      <c r="J6" s="75">
        <v>1302.0999999999999</v>
      </c>
      <c r="K6" s="75">
        <v>1507.6</v>
      </c>
      <c r="L6" s="75">
        <v>2162.3000000000002</v>
      </c>
      <c r="M6" s="75">
        <v>2422.6999999999998</v>
      </c>
      <c r="N6" s="75">
        <v>2789.6</v>
      </c>
      <c r="O6" s="75">
        <v>3404.4000000000005</v>
      </c>
      <c r="P6" s="75">
        <v>3619.3300000000004</v>
      </c>
      <c r="Q6" s="75">
        <v>1584.2400000000002</v>
      </c>
      <c r="R6" s="75">
        <v>2084.73</v>
      </c>
      <c r="S6" s="106">
        <v>2083.1000000000004</v>
      </c>
      <c r="T6" s="106">
        <v>2041.3500000000001</v>
      </c>
      <c r="U6" s="106">
        <v>2100.4</v>
      </c>
      <c r="V6" s="106">
        <v>2216.1699999999996</v>
      </c>
      <c r="W6" s="180">
        <v>2396.7999999999997</v>
      </c>
      <c r="X6" s="220">
        <v>2149.73</v>
      </c>
      <c r="Y6" s="254">
        <v>3557.7099999999996</v>
      </c>
      <c r="Z6" s="243">
        <v>1960.4</v>
      </c>
      <c r="AA6" s="216">
        <v>1938.33</v>
      </c>
      <c r="AC6" s="73">
        <f t="shared" ref="AC6:AC8" si="0">(AA6-Z6)/Z6</f>
        <v>-1.1257906549683821E-2</v>
      </c>
    </row>
    <row r="7" spans="1:29" x14ac:dyDescent="0.25">
      <c r="A7" s="39" t="str">
        <f>IF(desc!$B$1=1,desc!$A77,IF(desc!$B$1=2,desc!$B77,IF(desc!$B$1=3,desc!$C77,desc!$D77)))</f>
        <v>dem Fernmeldebereich zurechenbar</v>
      </c>
      <c r="B7" s="56" t="s">
        <v>190</v>
      </c>
      <c r="C7" s="11">
        <v>107.32</v>
      </c>
      <c r="D7" s="36">
        <v>45.5</v>
      </c>
      <c r="E7" s="36">
        <v>145.19999999999999</v>
      </c>
      <c r="F7" s="36">
        <v>137.07</v>
      </c>
      <c r="G7" s="36">
        <v>209.02</v>
      </c>
      <c r="H7" s="35">
        <v>221.7</v>
      </c>
      <c r="I7" s="35">
        <v>223.66000000000003</v>
      </c>
      <c r="J7" s="35">
        <v>146.66300000000004</v>
      </c>
      <c r="K7" s="35">
        <v>326.89999999999998</v>
      </c>
      <c r="L7" s="35">
        <v>301.39999999999998</v>
      </c>
      <c r="M7" s="35">
        <v>283.3</v>
      </c>
      <c r="N7" s="35">
        <v>331.3</v>
      </c>
      <c r="O7" s="35">
        <v>264.80499999999989</v>
      </c>
      <c r="P7" s="35">
        <v>389.28700000000021</v>
      </c>
      <c r="Q7" s="35">
        <v>310.88850000000008</v>
      </c>
      <c r="R7" s="35">
        <v>354.89999999999992</v>
      </c>
      <c r="S7" s="107">
        <v>519.07539999999995</v>
      </c>
      <c r="T7" s="107">
        <v>471.41439999999989</v>
      </c>
      <c r="U7" s="107">
        <v>571.01000000000033</v>
      </c>
      <c r="V7" s="107">
        <v>530.62100000000009</v>
      </c>
      <c r="W7" s="181">
        <v>516.48391720000006</v>
      </c>
      <c r="X7" s="219">
        <v>343.85899999999992</v>
      </c>
      <c r="Y7" s="253">
        <v>254.11899999999994</v>
      </c>
      <c r="Z7" s="242">
        <v>246.25200000000001</v>
      </c>
      <c r="AA7" s="215">
        <v>220.172</v>
      </c>
      <c r="AC7" s="73">
        <f t="shared" si="0"/>
        <v>-0.10590776927700084</v>
      </c>
    </row>
    <row r="8" spans="1:29" ht="13" x14ac:dyDescent="0.3">
      <c r="A8" s="50" t="str">
        <f>IF(desc!$B$1=1,desc!$A78,IF(desc!$B$1=2,desc!$B78,IF(desc!$B$1=3,desc!$C78,desc!$D78)))</f>
        <v>Gesamtzahl Stellen</v>
      </c>
      <c r="B8" s="77">
        <v>22871</v>
      </c>
      <c r="C8" s="77">
        <v>24149.87</v>
      </c>
      <c r="D8" s="78">
        <v>24157.8</v>
      </c>
      <c r="E8" s="78">
        <v>24688.3</v>
      </c>
      <c r="F8" s="78">
        <v>23567.65</v>
      </c>
      <c r="G8" s="78">
        <v>22446.04</v>
      </c>
      <c r="H8" s="78">
        <v>21900.400000000001</v>
      </c>
      <c r="I8" s="78">
        <v>22336.33</v>
      </c>
      <c r="J8" s="78">
        <v>22477.613000000001</v>
      </c>
      <c r="K8" s="78">
        <v>23172.9</v>
      </c>
      <c r="L8" s="78">
        <v>22857</v>
      </c>
      <c r="M8" s="78">
        <v>23104.7</v>
      </c>
      <c r="N8" s="78">
        <v>23094.2</v>
      </c>
      <c r="O8" s="78">
        <v>23802.084999999988</v>
      </c>
      <c r="P8" s="78">
        <v>23770.596999999991</v>
      </c>
      <c r="Q8" s="78">
        <v>24493.8485</v>
      </c>
      <c r="R8" s="78">
        <v>26444.410000000007</v>
      </c>
      <c r="S8" s="108">
        <v>27479.475399999999</v>
      </c>
      <c r="T8" s="108">
        <v>26832.204399999988</v>
      </c>
      <c r="U8" s="108">
        <v>26809.319999999985</v>
      </c>
      <c r="V8" s="108">
        <v>25656.651000000005</v>
      </c>
      <c r="W8" s="182">
        <v>24540.923917200002</v>
      </c>
      <c r="X8" s="221">
        <v>23433.608999999989</v>
      </c>
      <c r="Y8" s="255">
        <v>23561.478999999999</v>
      </c>
      <c r="Z8" s="244">
        <v>23824.142</v>
      </c>
      <c r="AA8" s="217">
        <v>22552.572</v>
      </c>
      <c r="AB8" s="3"/>
      <c r="AC8" s="122">
        <f t="shared" si="0"/>
        <v>-5.3373170794566271E-2</v>
      </c>
    </row>
    <row r="9" spans="1:29" x14ac:dyDescent="0.25">
      <c r="A9" s="49" t="str">
        <f>IF(desc!$B$1=1,desc!$A79,IF(desc!$B$1=2,desc!$B79,IF(desc!$B$1=3,desc!$C79,desc!$D79)))</f>
        <v>Bemerkungen:</v>
      </c>
      <c r="K9" s="97"/>
    </row>
    <row r="10" spans="1:29" ht="56.25" customHeight="1" x14ac:dyDescent="0.25">
      <c r="A10" s="48" t="str">
        <f>IF(desc!$B$1=1,desc!$A80,IF(desc!$B$1=2,desc!$B80,IF(desc!$B$1=3,desc!$C80,desc!$D80)))</f>
        <v>1) Die Anzahl Stellen (ausgedrückt in Vollzeitäquivalenten) wird berechnet, indem die Anzahl Stellenprozente der Angestellten addiert und anschliessend durch 100 geteilt wird. Wurden einzelne Angestellte nach Anzahl geleisteter Stunden entlöhnt, so wurde die Summe der im Monat Dezember geleisteten Stunden in Anzahl Stellen ausgedrückt.</v>
      </c>
    </row>
    <row r="11" spans="1:29" ht="20.25" customHeight="1" x14ac:dyDescent="0.25">
      <c r="A11" s="48" t="str">
        <f>IF(desc!$B$1=1,desc!$A81,IF(desc!$B$1=2,desc!$B81,IF(desc!$B$1=3,desc!$C81,desc!$D81)))</f>
        <v>2) Inkl. Stellen von Heimarbeitenden, Hilfskräften und Auszubildenden.</v>
      </c>
    </row>
    <row r="12" spans="1:29" ht="36.75" customHeight="1" x14ac:dyDescent="0.25">
      <c r="A12" s="48" t="str">
        <f>IF(desc!$B$1=1,desc!$A82,IF(desc!$B$1=2,desc!$B82,IF(desc!$B$1=3,desc!$C82,desc!$D82)))</f>
        <v>3) Personen, die gleichzeitig in verschiedenen Bereichen tätig waren, sowie Personen, die für von verschiedenen Bereichen genutzte Dienste tätig waren (Direktion, Sprachendienst, Buchhaltung, Logistik usw.).</v>
      </c>
    </row>
    <row r="13" spans="1:29" ht="23.25" customHeight="1" x14ac:dyDescent="0.25">
      <c r="A13" s="48" t="str">
        <f>IF(desc!$B$1=1,desc!$A83,IF(desc!$B$1=2,desc!$B83,IF(desc!$B$1=3,desc!$C83,desc!$D83)))</f>
        <v>- Aufgrund von Rundungsdifferenzen können die Summen in dieser Tabelle geringfügig vom wirklichen Wert abweichen.</v>
      </c>
    </row>
    <row r="14" spans="1:29" ht="43.5" customHeight="1" x14ac:dyDescent="0.25">
      <c r="A14" s="48" t="str">
        <f>IF(desc!$B$1=1,desc!$A84,IF(desc!$B$1=2,desc!$B84,IF(desc!$B$1=3,desc!$C84,desc!$D84)))</f>
        <v>- Seit dem 1. April 2007 wird die Verbreitung von Programmen als Fernmeldedienst wie beispielsweise die Telefonie oder das Internet angesehen. So werden 400 Unternehmen, die diese Art von Dienst anbieten, 2007 zu FDA.</v>
      </c>
    </row>
    <row r="15" spans="1:29" ht="33" customHeight="1" x14ac:dyDescent="0.25">
      <c r="A15" s="48" t="str">
        <f>IF(desc!$B$1=1,desc!$A85,IF(desc!$B$1=2,desc!$B85,IF(desc!$B$1=3,desc!$C85,desc!$D85)))</f>
        <v>- Seit 2009 müssen 273 Anbieterinnen, die nur Radio- und Fernsehprogramme verbreiten, nicht mehr an der Statistik teilnehmen. 2008 machten sie 70.6 Stellen aus.</v>
      </c>
    </row>
    <row r="16" spans="1:29" x14ac:dyDescent="0.25">
      <c r="A16" s="125" t="str">
        <f>IF(desc!$B$1=1,desc!$A$115,IF(desc!$B$1=2,desc!$B$115,IF(desc!$B$1=3,desc!$C$115,desc!$D$115)))</f>
        <v>Quelle: BAKOM - Fernmeldestatistik</v>
      </c>
    </row>
    <row r="17" spans="1:1" x14ac:dyDescent="0.25">
      <c r="A17" s="125" t="str">
        <f>IF(desc!$B$1=1,desc!$A$116,IF(desc!$B$1=2,desc!$B$116,IF(desc!$B$1=3,desc!$C$116,desc!$D$116)))</f>
        <v>© BAKOM 2024</v>
      </c>
    </row>
    <row r="18" spans="1:1" x14ac:dyDescent="0.25">
      <c r="A18" s="125"/>
    </row>
    <row r="19" spans="1:1" ht="20" x14ac:dyDescent="0.25">
      <c r="A19" s="125" t="str">
        <f>IF(desc!$B$1=1,desc!$A$117,IF(desc!$B$1=2,desc!$B$117,IF(desc!$B$1=3,desc!$C$117,desc!$D$117)))</f>
        <v>Auskünfte: Bundesamt für Kommunikation, Sektion Ökonomie und Statistik, Telecomstatistics@bakom.admin.ch, 058 460 55 88</v>
      </c>
    </row>
  </sheetData>
  <sheetProtection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AB16"/>
  <sheetViews>
    <sheetView showGridLines="0" workbookViewId="0">
      <pane xSplit="1" ySplit="4" topLeftCell="U5" activePane="bottomRight" state="frozen"/>
      <selection pane="topRight" activeCell="B1" sqref="B1"/>
      <selection pane="bottomLeft" activeCell="A7" sqref="A7"/>
      <selection pane="bottomRight" activeCell="A17" sqref="A17"/>
    </sheetView>
  </sheetViews>
  <sheetFormatPr baseColWidth="10" defaultColWidth="11.54296875" defaultRowHeight="12.5" x14ac:dyDescent="0.25"/>
  <cols>
    <col min="1" max="1" width="57.81640625" style="2" customWidth="1"/>
    <col min="2" max="16384" width="11.54296875" style="2"/>
  </cols>
  <sheetData>
    <row r="1" spans="1:28" ht="21.65" customHeight="1" x14ac:dyDescent="0.25">
      <c r="A1" s="13" t="str">
        <f>IF(desc!$B$1=1,desc!$A87,IF(desc!$B$1=2,desc!$B87,IF(desc!$B$1=3,desc!$C87,desc!$D87)))</f>
        <v>Tabelle P2: Personalbestand</v>
      </c>
    </row>
    <row r="2" spans="1:28" ht="45.65" customHeight="1" x14ac:dyDescent="0.25">
      <c r="A2" s="100" t="str">
        <f>IF(desc!$B$1=1,desc!$A88,IF(desc!$B$1=2,desc!$B88,IF(desc!$B$1=3,desc!$C88,desc!$D88)))</f>
        <v>Anzahl Lehrstellen (Vollzeitäquivalente) in den im Fernmeldesektor tätigen Unternehmen in der Schweiz am 31.12.</v>
      </c>
      <c r="B2" s="5"/>
      <c r="C2" s="5"/>
      <c r="D2" s="5"/>
      <c r="E2" s="5"/>
      <c r="F2" s="5"/>
      <c r="G2" s="5"/>
      <c r="H2" s="5"/>
      <c r="I2" s="5"/>
      <c r="J2" s="5"/>
      <c r="K2" s="5"/>
      <c r="L2" s="5"/>
      <c r="M2" s="5"/>
      <c r="N2" s="5"/>
      <c r="O2" s="5"/>
      <c r="P2" s="5"/>
      <c r="Q2" s="5"/>
    </row>
    <row r="3" spans="1:28" ht="4.75" customHeight="1" x14ac:dyDescent="0.25">
      <c r="A3" s="14"/>
      <c r="B3" s="5"/>
      <c r="C3" s="5"/>
      <c r="D3" s="5"/>
      <c r="E3" s="5"/>
      <c r="F3" s="5"/>
      <c r="G3" s="5"/>
      <c r="H3" s="5"/>
      <c r="I3" s="5"/>
      <c r="J3" s="5"/>
      <c r="K3" s="5"/>
      <c r="L3" s="5"/>
      <c r="M3" s="5"/>
      <c r="N3" s="5"/>
      <c r="O3" s="5"/>
      <c r="P3" s="5"/>
      <c r="Q3" s="5"/>
      <c r="V3" s="148"/>
      <c r="W3" s="148"/>
      <c r="X3" s="184"/>
      <c r="Y3" s="184"/>
      <c r="Z3" s="184"/>
    </row>
    <row r="4" spans="1:28" ht="13.4" customHeight="1" x14ac:dyDescent="0.3">
      <c r="A4" s="15" t="str">
        <f>IF(desc!$B$1=1,desc!$A89,IF(desc!$B$1=2,desc!$B89,IF(desc!$B$1=3,desc!$C89,desc!$D89)))</f>
        <v>Anzahl Lehrstellen (Vollzeitäquivalente) am 31.12. 1)</v>
      </c>
      <c r="B4" s="7">
        <v>1999</v>
      </c>
      <c r="C4" s="7">
        <v>2000</v>
      </c>
      <c r="D4" s="7">
        <v>2001</v>
      </c>
      <c r="E4" s="7">
        <v>2002</v>
      </c>
      <c r="F4" s="7">
        <v>2003</v>
      </c>
      <c r="G4" s="8">
        <v>2004</v>
      </c>
      <c r="H4" s="8">
        <v>2005</v>
      </c>
      <c r="I4" s="8">
        <v>2006</v>
      </c>
      <c r="J4" s="8">
        <v>2007</v>
      </c>
      <c r="K4" s="8">
        <v>2008</v>
      </c>
      <c r="L4" s="8">
        <v>2009</v>
      </c>
      <c r="M4" s="8">
        <v>2010</v>
      </c>
      <c r="N4" s="8">
        <v>2011</v>
      </c>
      <c r="O4" s="8">
        <v>2012</v>
      </c>
      <c r="P4" s="8">
        <v>2013</v>
      </c>
      <c r="Q4" s="8">
        <v>2014</v>
      </c>
      <c r="R4" s="8">
        <v>2015</v>
      </c>
      <c r="S4" s="8">
        <v>2016</v>
      </c>
      <c r="T4" s="8">
        <v>2017</v>
      </c>
      <c r="U4" s="142">
        <v>2018</v>
      </c>
      <c r="V4" s="186">
        <v>2019</v>
      </c>
      <c r="W4" s="186">
        <v>2020</v>
      </c>
      <c r="X4" s="186">
        <v>2021</v>
      </c>
      <c r="Y4" s="186">
        <v>2022</v>
      </c>
      <c r="Z4" s="158">
        <v>2023</v>
      </c>
      <c r="AB4" s="16" t="str">
        <f>IF(desc!$B$1=1,desc!$A98,IF(desc!$B$1=2,desc!$B98,IF(desc!$B$1=3,desc!$C98,desc!$D98)))</f>
        <v>Ver. 22-23</v>
      </c>
    </row>
    <row r="5" spans="1:28" ht="13.4" customHeight="1" x14ac:dyDescent="0.25">
      <c r="A5" s="47" t="str">
        <f>IF(desc!$B$1=1,desc!$A90,IF(desc!$B$1=2,desc!$B90,IF(desc!$B$1=3,desc!$C90,desc!$D90)))</f>
        <v>davon direkt dem Fernmeldebereich zurechenbar</v>
      </c>
      <c r="B5" s="53">
        <v>804.8</v>
      </c>
      <c r="C5" s="54">
        <v>863.6</v>
      </c>
      <c r="D5" s="54">
        <v>997</v>
      </c>
      <c r="E5" s="54">
        <v>1020.5</v>
      </c>
      <c r="F5" s="54">
        <v>1051.5</v>
      </c>
      <c r="G5" s="54">
        <v>1037</v>
      </c>
      <c r="H5" s="54">
        <v>1008</v>
      </c>
      <c r="I5" s="54">
        <v>990</v>
      </c>
      <c r="J5" s="54">
        <v>1011</v>
      </c>
      <c r="K5" s="54">
        <v>996</v>
      </c>
      <c r="L5" s="54">
        <v>1045</v>
      </c>
      <c r="M5" s="54">
        <v>971.2</v>
      </c>
      <c r="N5" s="54">
        <v>1089.5</v>
      </c>
      <c r="O5" s="54">
        <v>1130.2</v>
      </c>
      <c r="P5" s="54">
        <v>1242.7</v>
      </c>
      <c r="Q5" s="54">
        <v>1211.2</v>
      </c>
      <c r="R5" s="54">
        <v>1229.2</v>
      </c>
      <c r="S5" s="54">
        <v>1263.7</v>
      </c>
      <c r="T5" s="54">
        <v>1187</v>
      </c>
      <c r="U5" s="145">
        <v>1290.3499999999999</v>
      </c>
      <c r="V5" s="191">
        <v>1271.3</v>
      </c>
      <c r="W5" s="191">
        <v>1228.0999999999999</v>
      </c>
      <c r="X5" s="191">
        <v>1222.8</v>
      </c>
      <c r="Y5" s="191">
        <v>1249.8</v>
      </c>
      <c r="Z5" s="187">
        <v>1189</v>
      </c>
      <c r="AA5" s="102"/>
      <c r="AB5" s="73">
        <f>(Z5-Y5)/Y5</f>
        <v>-4.8647783645383226E-2</v>
      </c>
    </row>
    <row r="6" spans="1:28" ht="13.4" customHeight="1" x14ac:dyDescent="0.25">
      <c r="A6" s="46" t="str">
        <f>IF(desc!$B$1=1,desc!$A91,IF(desc!$B$1=2,desc!$B91,IF(desc!$B$1=3,desc!$C91,desc!$D91)))</f>
        <v>davon gleichzeitig verschiedenen zum Fernmeldebereich gehörenden Sektoren zugerechnet 2)</v>
      </c>
      <c r="B6" s="70">
        <v>61</v>
      </c>
      <c r="C6" s="70">
        <v>71</v>
      </c>
      <c r="D6" s="75">
        <v>93.2</v>
      </c>
      <c r="E6" s="75">
        <v>83.6</v>
      </c>
      <c r="F6" s="75">
        <v>54.1</v>
      </c>
      <c r="G6" s="75">
        <v>98.6</v>
      </c>
      <c r="H6" s="75">
        <v>132</v>
      </c>
      <c r="I6" s="75">
        <v>231</v>
      </c>
      <c r="J6" s="75">
        <v>188</v>
      </c>
      <c r="K6" s="75">
        <v>187</v>
      </c>
      <c r="L6" s="75">
        <v>253</v>
      </c>
      <c r="M6" s="75">
        <v>245</v>
      </c>
      <c r="N6" s="75">
        <v>269</v>
      </c>
      <c r="O6" s="75">
        <v>175</v>
      </c>
      <c r="P6" s="75">
        <v>215.2</v>
      </c>
      <c r="Q6" s="75">
        <v>208</v>
      </c>
      <c r="R6" s="75">
        <v>183</v>
      </c>
      <c r="S6" s="75">
        <v>197</v>
      </c>
      <c r="T6" s="75">
        <v>172.1</v>
      </c>
      <c r="U6" s="144">
        <v>114.3</v>
      </c>
      <c r="V6" s="192">
        <v>153.30000000000001</v>
      </c>
      <c r="W6" s="192">
        <v>135</v>
      </c>
      <c r="X6" s="192">
        <v>126.25</v>
      </c>
      <c r="Y6" s="192">
        <v>101</v>
      </c>
      <c r="Z6" s="188">
        <v>106</v>
      </c>
      <c r="AA6" s="102"/>
      <c r="AB6" s="73">
        <f t="shared" ref="AB6:AB8" si="0">(Z6-Y6)/Y6</f>
        <v>4.9504950495049507E-2</v>
      </c>
    </row>
    <row r="7" spans="1:28" x14ac:dyDescent="0.25">
      <c r="A7" s="39" t="str">
        <f>IF(desc!$B$1=1,desc!$A92,IF(desc!$B$1=2,desc!$B92,IF(desc!$B$1=3,desc!$C92,desc!$D92)))</f>
        <v>dem Fernmeldebereich zurechenbar</v>
      </c>
      <c r="B7" s="93">
        <v>0.74</v>
      </c>
      <c r="C7" s="93">
        <v>0.8</v>
      </c>
      <c r="D7" s="94">
        <v>14.4</v>
      </c>
      <c r="E7" s="94">
        <v>3.71</v>
      </c>
      <c r="F7" s="94">
        <v>3.1</v>
      </c>
      <c r="G7" s="94">
        <v>12.3</v>
      </c>
      <c r="H7" s="95">
        <v>17.57</v>
      </c>
      <c r="I7" s="95">
        <v>8.1150000000000002</v>
      </c>
      <c r="J7" s="95">
        <v>29.055000000000003</v>
      </c>
      <c r="K7" s="95">
        <v>28.630000000000003</v>
      </c>
      <c r="L7" s="95">
        <v>4.8979999999999997</v>
      </c>
      <c r="M7" s="95">
        <v>17.774999999999999</v>
      </c>
      <c r="N7" s="95">
        <v>6.8029999999999999</v>
      </c>
      <c r="O7" s="95">
        <v>21.863000000000003</v>
      </c>
      <c r="P7" s="95">
        <v>23.488</v>
      </c>
      <c r="Q7" s="95">
        <v>51.620000000000005</v>
      </c>
      <c r="R7" s="95">
        <v>56.46</v>
      </c>
      <c r="S7" s="95">
        <v>54.18</v>
      </c>
      <c r="T7" s="95">
        <v>49.86</v>
      </c>
      <c r="U7" s="146">
        <v>45.242999999999995</v>
      </c>
      <c r="V7" s="193">
        <v>13.1800028</v>
      </c>
      <c r="W7" s="193">
        <v>40.429999999999993</v>
      </c>
      <c r="X7" s="193">
        <v>12.160000000000002</v>
      </c>
      <c r="Y7" s="193">
        <v>13.047000000000001</v>
      </c>
      <c r="Z7" s="189">
        <v>13.47</v>
      </c>
      <c r="AA7" s="102"/>
      <c r="AB7" s="73">
        <f t="shared" si="0"/>
        <v>3.2421246263508854E-2</v>
      </c>
    </row>
    <row r="8" spans="1:28" ht="13" x14ac:dyDescent="0.3">
      <c r="A8" s="50" t="str">
        <f>IF(desc!$B$1=1,desc!$A93,IF(desc!$B$1=2,desc!$B93,IF(desc!$B$1=3,desc!$C93,desc!$D93)))</f>
        <v>Gesamtzahl Stellen</v>
      </c>
      <c r="B8" s="77">
        <v>805.54</v>
      </c>
      <c r="C8" s="77">
        <v>864.4</v>
      </c>
      <c r="D8" s="78">
        <v>1011.4</v>
      </c>
      <c r="E8" s="78">
        <v>1024.21</v>
      </c>
      <c r="F8" s="78">
        <v>1054.5999999999999</v>
      </c>
      <c r="G8" s="78">
        <v>1049.3</v>
      </c>
      <c r="H8" s="78">
        <v>1025.57</v>
      </c>
      <c r="I8" s="78">
        <v>998.11500000000001</v>
      </c>
      <c r="J8" s="78">
        <v>1040.0550000000001</v>
      </c>
      <c r="K8" s="78">
        <v>1024.6300000000001</v>
      </c>
      <c r="L8" s="78">
        <v>1049.8979999999999</v>
      </c>
      <c r="M8" s="78">
        <v>988.97500000000002</v>
      </c>
      <c r="N8" s="78">
        <v>1096.3030000000001</v>
      </c>
      <c r="O8" s="78">
        <v>1152.0630000000001</v>
      </c>
      <c r="P8" s="78">
        <v>1266.1880000000001</v>
      </c>
      <c r="Q8" s="78">
        <v>1262.8200000000002</v>
      </c>
      <c r="R8" s="78">
        <v>1285.6600000000001</v>
      </c>
      <c r="S8" s="78">
        <v>1317.88</v>
      </c>
      <c r="T8" s="78">
        <v>1236.8599999999999</v>
      </c>
      <c r="U8" s="147">
        <v>1335.5929999999998</v>
      </c>
      <c r="V8" s="194">
        <v>1284.4800028</v>
      </c>
      <c r="W8" s="194">
        <v>1268.53</v>
      </c>
      <c r="X8" s="194">
        <v>1234.96</v>
      </c>
      <c r="Y8" s="194">
        <v>1262.847</v>
      </c>
      <c r="Z8" s="190">
        <v>1202.47</v>
      </c>
      <c r="AA8" s="109"/>
      <c r="AB8" s="122">
        <f t="shared" si="0"/>
        <v>-4.7810225625115277E-2</v>
      </c>
    </row>
    <row r="9" spans="1:28" x14ac:dyDescent="0.25">
      <c r="A9" s="49" t="str">
        <f>IF(desc!$B$1=1,desc!$A94,IF(desc!$B$1=2,desc!$B94,IF(desc!$B$1=3,desc!$C94,desc!$D94)))</f>
        <v>Bemerkungen:</v>
      </c>
    </row>
    <row r="10" spans="1:28" ht="53.5" customHeight="1" x14ac:dyDescent="0.25">
      <c r="A10" s="48" t="str">
        <f>IF(desc!$B$1=1,desc!$A95,IF(desc!$B$1=2,desc!$B95,IF(desc!$B$1=3,desc!$C95,desc!$D95)))</f>
        <v>1) Die Anzahl Stellen (ausgedrückt in Vollzeitäquivalenten) wird berechnet, indem die Anzahl Stellenprozente der Angestellten addiert und anschliessend durch 100 geteilt wird. Wurden einzelne Angestellte nach Anzahl geleisteter Stunden entlöhnt, so wurde die Summe der im Monat Dezember geleisteten Stunden in Anzahl Stellen ausgedrückt.</v>
      </c>
    </row>
    <row r="11" spans="1:28" ht="43.4" customHeight="1" x14ac:dyDescent="0.25">
      <c r="A11" s="48" t="str">
        <f>IF(desc!$B$1=1,desc!$A96,IF(desc!$B$1=2,desc!$B96,IF(desc!$B$1=3,desc!$C96,desc!$D96)))</f>
        <v xml:space="preserve">2) Personen, die gleichzeitig in verschiedenen Bereichen tätig waren, sowie Personen, die für von verschiedenen Bereichen genutzte Dienste tätig waren (Direktion, Sprachendienst, Buchhaltung, Logistik usw.).
</v>
      </c>
      <c r="V11" s="184"/>
      <c r="W11" s="184"/>
      <c r="X11" s="184"/>
      <c r="Y11" s="184"/>
      <c r="Z11" s="184"/>
    </row>
    <row r="12" spans="1:28" ht="28.5" customHeight="1" x14ac:dyDescent="0.25">
      <c r="A12" s="48" t="str">
        <f>IF(desc!$B$1=1,desc!$A97,IF(desc!$B$1=2,desc!$B97,IF(desc!$B$1=3,desc!$C97,desc!$D97)))</f>
        <v>- Aufgrund von Rundungsdifferenzen können die Summen in dieser Tabelle geringfügig vom wirklichen Wert abweichen.</v>
      </c>
    </row>
    <row r="13" spans="1:28" x14ac:dyDescent="0.25">
      <c r="A13" s="125" t="str">
        <f>IF(desc!$B$1=1,desc!$A$115,IF(desc!$B$1=2,desc!$B$115,IF(desc!$B$1=3,desc!$C$115,desc!$D$115)))</f>
        <v>Quelle: BAKOM - Fernmeldestatistik</v>
      </c>
    </row>
    <row r="14" spans="1:28" x14ac:dyDescent="0.25">
      <c r="A14" s="125" t="str">
        <f>IF(desc!$B$1=1,desc!$A$116,IF(desc!$B$1=2,desc!$B$116,IF(desc!$B$1=3,desc!$C$116,desc!$D$116)))</f>
        <v>© BAKOM 2024</v>
      </c>
    </row>
    <row r="15" spans="1:28" x14ac:dyDescent="0.25">
      <c r="A15" s="125"/>
    </row>
    <row r="16" spans="1:28" ht="20" x14ac:dyDescent="0.25">
      <c r="A16" s="125" t="str">
        <f>IF(desc!$B$1=1,desc!$A$117,IF(desc!$B$1=2,desc!$B$117,IF(desc!$B$1=3,desc!$C$117,desc!$D$117)))</f>
        <v>Auskünfte: Bundesamt für Kommunikation, Sektion Ökonomie und Statistik, Telecomstatistics@bakom.admin.ch, 058 460 55 88</v>
      </c>
    </row>
  </sheetData>
  <sheetProtection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C15"/>
  <sheetViews>
    <sheetView showGridLines="0" workbookViewId="0">
      <pane xSplit="1" ySplit="4" topLeftCell="V5" activePane="bottomRight" state="frozen"/>
      <selection pane="topRight" activeCell="B1" sqref="B1"/>
      <selection pane="bottomLeft" activeCell="A7" sqref="A7"/>
      <selection pane="bottomRight" activeCell="A77" sqref="A77"/>
    </sheetView>
  </sheetViews>
  <sheetFormatPr baseColWidth="10" defaultColWidth="11.54296875" defaultRowHeight="12.5" x14ac:dyDescent="0.25"/>
  <cols>
    <col min="1" max="1" width="63.453125" style="2" customWidth="1"/>
    <col min="2" max="16384" width="11.54296875" style="2"/>
  </cols>
  <sheetData>
    <row r="1" spans="1:29" ht="21.65" customHeight="1" x14ac:dyDescent="0.25">
      <c r="A1" s="13" t="str">
        <f>IF(desc!$B$1=1,desc!$A99,IF(desc!$B$1=2,desc!$B99,IF(desc!$B$1=3,desc!$C99,desc!$D99)))</f>
        <v>Tabelle P3: Personalbestand</v>
      </c>
      <c r="B1" s="4"/>
    </row>
    <row r="2" spans="1:29" ht="26.5" customHeight="1" x14ac:dyDescent="0.25">
      <c r="A2" s="100" t="str">
        <f>IF(desc!$B$1=1,desc!$A100,IF(desc!$B$1=2,desc!$B100,IF(desc!$B$1=3,desc!$C100,desc!$D100)))</f>
        <v>Anzahl Beschäftigte in den im Fernmeldesektor tätigen Unternehmen in der Schweiz am 31.12. 1)</v>
      </c>
      <c r="B2" s="5"/>
      <c r="C2" s="5"/>
      <c r="D2" s="5"/>
      <c r="E2" s="5"/>
      <c r="F2" s="5"/>
      <c r="G2" s="5"/>
      <c r="H2" s="5"/>
      <c r="I2" s="5"/>
      <c r="J2" s="5"/>
      <c r="K2" s="5"/>
      <c r="L2" s="5"/>
      <c r="M2" s="5"/>
      <c r="N2" s="5"/>
      <c r="O2" s="5"/>
      <c r="P2" s="5"/>
      <c r="Q2" s="5"/>
      <c r="R2" s="5"/>
    </row>
    <row r="3" spans="1:29" ht="4.75" customHeight="1" x14ac:dyDescent="0.25">
      <c r="A3" s="14"/>
      <c r="B3" s="5"/>
      <c r="C3" s="5"/>
      <c r="D3" s="5"/>
      <c r="E3" s="5"/>
      <c r="F3" s="5"/>
      <c r="G3" s="5"/>
      <c r="H3" s="5"/>
      <c r="I3" s="5"/>
      <c r="J3" s="5"/>
      <c r="K3" s="5"/>
      <c r="L3" s="5"/>
      <c r="M3" s="5"/>
      <c r="N3" s="5"/>
      <c r="O3" s="5"/>
      <c r="P3" s="5"/>
      <c r="Q3" s="5"/>
      <c r="R3" s="5"/>
      <c r="W3" s="148"/>
      <c r="X3" s="148"/>
      <c r="Y3" s="184"/>
      <c r="Z3" s="184"/>
      <c r="AA3" s="184"/>
    </row>
    <row r="4" spans="1:29" ht="13" x14ac:dyDescent="0.3">
      <c r="A4" s="15" t="str">
        <f>IF(desc!$B$1=1,desc!$A101,IF(desc!$B$1=2,desc!$B101,IF(desc!$B$1=3,desc!$C101,desc!$D101)))</f>
        <v>Anzahl Personen, die in der Telekommunikation tätig sind am 31.12. 1)</v>
      </c>
      <c r="B4" s="6">
        <v>1998</v>
      </c>
      <c r="C4" s="7">
        <v>1999</v>
      </c>
      <c r="D4" s="7">
        <v>2000</v>
      </c>
      <c r="E4" s="7">
        <v>2001</v>
      </c>
      <c r="F4" s="7">
        <v>2002</v>
      </c>
      <c r="G4" s="7">
        <v>2003</v>
      </c>
      <c r="H4" s="8">
        <v>2004</v>
      </c>
      <c r="I4" s="8">
        <v>2005</v>
      </c>
      <c r="J4" s="8">
        <v>2006</v>
      </c>
      <c r="K4" s="8">
        <v>2007</v>
      </c>
      <c r="L4" s="8">
        <v>2008</v>
      </c>
      <c r="M4" s="8">
        <v>2009</v>
      </c>
      <c r="N4" s="8">
        <v>2010</v>
      </c>
      <c r="O4" s="8">
        <v>2011</v>
      </c>
      <c r="P4" s="8">
        <v>2012</v>
      </c>
      <c r="Q4" s="8">
        <v>2013</v>
      </c>
      <c r="R4" s="8">
        <v>2014</v>
      </c>
      <c r="S4" s="8">
        <v>2015</v>
      </c>
      <c r="T4" s="8">
        <v>2016</v>
      </c>
      <c r="U4" s="8">
        <v>2017</v>
      </c>
      <c r="V4" s="149">
        <v>2018</v>
      </c>
      <c r="W4" s="195">
        <v>2019</v>
      </c>
      <c r="X4" s="186">
        <v>2020</v>
      </c>
      <c r="Y4" s="186">
        <v>2021</v>
      </c>
      <c r="Z4" s="186">
        <v>2022</v>
      </c>
      <c r="AA4" s="158">
        <v>2023</v>
      </c>
      <c r="AC4" s="16" t="str">
        <f>IF(desc!$B$1=1,desc!$A109,IF(desc!$B$1=2,desc!$B109,IF(desc!$B$1=3,desc!$C109,desc!$D109)))</f>
        <v>Ver. 22-23</v>
      </c>
    </row>
    <row r="5" spans="1:29" ht="13.4" customHeight="1" x14ac:dyDescent="0.3">
      <c r="A5" s="60" t="str">
        <f>IF(desc!$B$1=1,desc!$A102,IF(desc!$B$1=2,desc!$B102,IF(desc!$B$1=3,desc!$C102,desc!$D102)))</f>
        <v>Total</v>
      </c>
      <c r="B5" s="90">
        <v>23907</v>
      </c>
      <c r="C5" s="90">
        <v>28341</v>
      </c>
      <c r="D5" s="90">
        <v>27025</v>
      </c>
      <c r="E5" s="90">
        <v>27823</v>
      </c>
      <c r="F5" s="90">
        <v>27340</v>
      </c>
      <c r="G5" s="90">
        <v>26403</v>
      </c>
      <c r="H5" s="90">
        <v>25534</v>
      </c>
      <c r="I5" s="90">
        <v>26006</v>
      </c>
      <c r="J5" s="90">
        <v>25464</v>
      </c>
      <c r="K5" s="90">
        <v>26239</v>
      </c>
      <c r="L5" s="90">
        <v>26699</v>
      </c>
      <c r="M5" s="90">
        <v>26959</v>
      </c>
      <c r="N5" s="90">
        <v>26763</v>
      </c>
      <c r="O5" s="90">
        <v>28315</v>
      </c>
      <c r="P5" s="90">
        <v>28983.5</v>
      </c>
      <c r="Q5" s="90">
        <v>27454</v>
      </c>
      <c r="R5" s="90">
        <v>30087.68</v>
      </c>
      <c r="S5" s="90">
        <v>30791.25</v>
      </c>
      <c r="T5" s="90">
        <v>31080.799999999996</v>
      </c>
      <c r="U5" s="90">
        <v>29988.3</v>
      </c>
      <c r="V5" s="150">
        <v>28929.399999999998</v>
      </c>
      <c r="W5" s="196">
        <v>29239.599999999999</v>
      </c>
      <c r="X5" s="225">
        <v>27008.000000000004</v>
      </c>
      <c r="Y5" s="225">
        <v>28716.500000000004</v>
      </c>
      <c r="Z5" s="225">
        <v>27200.04</v>
      </c>
      <c r="AA5" s="222">
        <v>26048.5</v>
      </c>
      <c r="AB5" s="102"/>
      <c r="AC5" s="123">
        <f t="shared" ref="AC5:AC7" si="0">(AA5-Z5)/Z5</f>
        <v>-4.2335967152989512E-2</v>
      </c>
    </row>
    <row r="6" spans="1:29" ht="13.4" customHeight="1" x14ac:dyDescent="0.25">
      <c r="A6" s="58" t="str">
        <f>IF(desc!$B$1=1,desc!$A103,IF(desc!$B$1=2,desc!$B103,IF(desc!$B$1=3,desc!$C103,desc!$D103)))</f>
        <v>davon vollständig dem Fernmeldebereich zurechenbar</v>
      </c>
      <c r="B6" s="91">
        <v>23404</v>
      </c>
      <c r="C6" s="91">
        <v>27217</v>
      </c>
      <c r="D6" s="91">
        <v>26113</v>
      </c>
      <c r="E6" s="91">
        <v>26423</v>
      </c>
      <c r="F6" s="91" t="s">
        <v>51</v>
      </c>
      <c r="G6" s="91">
        <v>23790</v>
      </c>
      <c r="H6" s="91">
        <v>23234</v>
      </c>
      <c r="I6" s="91">
        <v>23652</v>
      </c>
      <c r="J6" s="91">
        <v>24002</v>
      </c>
      <c r="K6" s="91">
        <v>24272</v>
      </c>
      <c r="L6" s="91">
        <v>24093</v>
      </c>
      <c r="M6" s="91">
        <v>24240</v>
      </c>
      <c r="N6" s="91">
        <v>23663</v>
      </c>
      <c r="O6" s="91">
        <v>24437</v>
      </c>
      <c r="P6" s="91">
        <v>24877</v>
      </c>
      <c r="Q6" s="91">
        <v>25683.899999999998</v>
      </c>
      <c r="R6" s="91">
        <v>27711</v>
      </c>
      <c r="S6" s="91">
        <v>28437.85</v>
      </c>
      <c r="T6" s="91">
        <v>28749.499999999996</v>
      </c>
      <c r="U6" s="91">
        <v>27697.5</v>
      </c>
      <c r="V6" s="151">
        <v>26525.699999999997</v>
      </c>
      <c r="W6" s="197">
        <v>25961.899999999998</v>
      </c>
      <c r="X6" s="226">
        <v>24561.600000000002</v>
      </c>
      <c r="Y6" s="226">
        <v>24793.600000000002</v>
      </c>
      <c r="Z6" s="226">
        <v>24983.74</v>
      </c>
      <c r="AA6" s="223">
        <v>23952</v>
      </c>
      <c r="AB6" s="110"/>
      <c r="AC6" s="156">
        <f t="shared" si="0"/>
        <v>-4.1296459217074845E-2</v>
      </c>
    </row>
    <row r="7" spans="1:29" x14ac:dyDescent="0.25">
      <c r="A7" s="59" t="str">
        <f>IF(desc!$B$1=1,desc!$A104,IF(desc!$B$1=2,desc!$B104,IF(desc!$B$1=3,desc!$C104,desc!$D104)))</f>
        <v>davon gleichzeitig verschiedenen Bereichen zurechenbar 2)</v>
      </c>
      <c r="B7" s="92">
        <v>503</v>
      </c>
      <c r="C7" s="92">
        <v>1124</v>
      </c>
      <c r="D7" s="92">
        <v>912</v>
      </c>
      <c r="E7" s="92" t="s">
        <v>52</v>
      </c>
      <c r="F7" s="92" t="s">
        <v>53</v>
      </c>
      <c r="G7" s="92">
        <v>2613</v>
      </c>
      <c r="H7" s="92">
        <v>2300</v>
      </c>
      <c r="I7" s="92">
        <v>2354</v>
      </c>
      <c r="J7" s="92">
        <v>1462</v>
      </c>
      <c r="K7" s="92">
        <v>1967</v>
      </c>
      <c r="L7" s="92">
        <v>2606</v>
      </c>
      <c r="M7" s="92">
        <v>2719</v>
      </c>
      <c r="N7" s="92">
        <v>3100</v>
      </c>
      <c r="O7" s="92">
        <v>3878</v>
      </c>
      <c r="P7" s="92">
        <v>4106.5</v>
      </c>
      <c r="Q7" s="92">
        <v>1770.1000000000004</v>
      </c>
      <c r="R7" s="92">
        <v>2376</v>
      </c>
      <c r="S7" s="92">
        <v>2353.4000000000005</v>
      </c>
      <c r="T7" s="92">
        <v>2331.3000000000002</v>
      </c>
      <c r="U7" s="92">
        <v>2290.8000000000002</v>
      </c>
      <c r="V7" s="152">
        <v>2403.7000000000003</v>
      </c>
      <c r="W7" s="198">
        <v>3277.7000000000003</v>
      </c>
      <c r="X7" s="227">
        <v>2446.4</v>
      </c>
      <c r="Y7" s="227">
        <v>3922.9</v>
      </c>
      <c r="Z7" s="227">
        <v>2216.3000000000002</v>
      </c>
      <c r="AA7" s="224">
        <v>2096.5</v>
      </c>
      <c r="AB7" s="110"/>
      <c r="AC7" s="157">
        <f t="shared" si="0"/>
        <v>-5.4054054054054133E-2</v>
      </c>
    </row>
    <row r="8" spans="1:29" x14ac:dyDescent="0.25">
      <c r="A8" s="49" t="str">
        <f>IF(desc!$B$1=1,desc!$A105,IF(desc!$B$1=2,desc!$B105,IF(desc!$B$1=3,desc!$C105,desc!$D105)))</f>
        <v>Bemerkungen:</v>
      </c>
    </row>
    <row r="9" spans="1:29" ht="13.4" customHeight="1" x14ac:dyDescent="0.25">
      <c r="A9" s="48" t="str">
        <f>IF(desc!$B$1=1,desc!$A106,IF(desc!$B$1=2,desc!$B106,IF(desc!$B$1=3,desc!$C106,desc!$D106)))</f>
        <v>1) Einschliesslich Heimarbeitende, Hilfskräfte und Lehrlinge.</v>
      </c>
    </row>
    <row r="10" spans="1:29" ht="37.4" customHeight="1" x14ac:dyDescent="0.25">
      <c r="A10" s="48" t="str">
        <f>IF(desc!$B$1=1,desc!$A107,IF(desc!$B$1=2,desc!$B107,IF(desc!$B$1=3,desc!$C107,desc!$D107)))</f>
        <v>2) Personen, die gleichzeitig in verschiedenen Bereichen tätig waren, sowie Personen, die für von verschiedenen Bereichen genutzte Dienste tätig waren (Direktion, Sprachdienst, Buchhaltung, Logistik usw.).</v>
      </c>
    </row>
    <row r="11" spans="1:29" ht="20" x14ac:dyDescent="0.25">
      <c r="A11" s="48" t="str">
        <f>IF(desc!$B$1=1,desc!$A108,IF(desc!$B$1=2,desc!$B108,IF(desc!$B$1=3,desc!$C108,desc!$D108)))</f>
        <v>- Aufgrund von Rundungsdifferenzen können die Summen in dieser Tabelle geringfügig vom wirklichen Wert abweichen.</v>
      </c>
    </row>
    <row r="12" spans="1:29" x14ac:dyDescent="0.25">
      <c r="A12" s="125" t="str">
        <f>IF(desc!$B$1=1,desc!$A$115,IF(desc!$B$1=2,desc!$B$115,IF(desc!$B$1=3,desc!$C$115,desc!$D$115)))</f>
        <v>Quelle: BAKOM - Fernmeldestatistik</v>
      </c>
      <c r="S12" s="102"/>
      <c r="T12" s="110"/>
      <c r="U12" s="110"/>
      <c r="V12" s="110"/>
      <c r="W12" s="110"/>
      <c r="X12" s="110"/>
      <c r="Y12" s="110"/>
      <c r="Z12" s="110"/>
      <c r="AA12" s="110"/>
      <c r="AB12" s="110"/>
    </row>
    <row r="13" spans="1:29" x14ac:dyDescent="0.25">
      <c r="A13" s="125" t="str">
        <f>IF(desc!$B$1=1,desc!$A$116,IF(desc!$B$1=2,desc!$B$116,IF(desc!$B$1=3,desc!$C$116,desc!$D$116)))</f>
        <v>© BAKOM 2024</v>
      </c>
    </row>
    <row r="14" spans="1:29" x14ac:dyDescent="0.25">
      <c r="A14" s="125"/>
    </row>
    <row r="15" spans="1:29" ht="20" x14ac:dyDescent="0.25">
      <c r="A15" s="125" t="str">
        <f>IF(desc!$B$1=1,desc!$A$117,IF(desc!$B$1=2,desc!$B$117,IF(desc!$B$1=3,desc!$C$117,desc!$D$117)))</f>
        <v>Auskünfte: Bundesamt für Kommunikation, Sektion Ökonomie und Statistik, Telecomstatistics@bakom.admin.ch, 058 460 55 88</v>
      </c>
    </row>
  </sheetData>
  <sheetProtection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7"/>
  <dimension ref="A1:E118"/>
  <sheetViews>
    <sheetView topLeftCell="A97" workbookViewId="0">
      <selection activeCell="A115" sqref="A115:XFD117"/>
    </sheetView>
  </sheetViews>
  <sheetFormatPr baseColWidth="10" defaultRowHeight="12.5" x14ac:dyDescent="0.25"/>
  <cols>
    <col min="1" max="4" width="69.54296875" customWidth="1"/>
  </cols>
  <sheetData>
    <row r="1" spans="1:4" x14ac:dyDescent="0.25">
      <c r="A1" s="1" t="s">
        <v>3</v>
      </c>
      <c r="B1" s="1">
        <v>1</v>
      </c>
      <c r="C1" s="1">
        <v>1</v>
      </c>
      <c r="D1" s="1" t="s">
        <v>4</v>
      </c>
    </row>
    <row r="2" spans="1:4" x14ac:dyDescent="0.25">
      <c r="A2" s="1"/>
      <c r="B2" s="1"/>
      <c r="C2" s="1">
        <v>2</v>
      </c>
      <c r="D2" s="1" t="s">
        <v>5</v>
      </c>
    </row>
    <row r="3" spans="1:4" x14ac:dyDescent="0.25">
      <c r="A3" s="1"/>
      <c r="B3" s="1"/>
      <c r="C3" s="1">
        <v>3</v>
      </c>
      <c r="D3" s="1" t="s">
        <v>6</v>
      </c>
    </row>
    <row r="4" spans="1:4" x14ac:dyDescent="0.25">
      <c r="A4" s="1"/>
      <c r="B4" s="1"/>
      <c r="C4" s="1">
        <v>4</v>
      </c>
      <c r="D4" s="1" t="s">
        <v>7</v>
      </c>
    </row>
    <row r="5" spans="1:4" x14ac:dyDescent="0.25">
      <c r="A5" s="1" t="s">
        <v>8</v>
      </c>
      <c r="B5" s="1" t="s">
        <v>9</v>
      </c>
      <c r="C5" s="1" t="s">
        <v>10</v>
      </c>
      <c r="D5" s="1" t="s">
        <v>11</v>
      </c>
    </row>
    <row r="6" spans="1:4" x14ac:dyDescent="0.25">
      <c r="A6" t="s">
        <v>56</v>
      </c>
      <c r="B6" t="s">
        <v>21</v>
      </c>
      <c r="C6" t="s">
        <v>57</v>
      </c>
      <c r="D6" s="1" t="s">
        <v>58</v>
      </c>
    </row>
    <row r="7" spans="1:4" x14ac:dyDescent="0.25">
      <c r="A7" t="s">
        <v>261</v>
      </c>
      <c r="B7" t="s">
        <v>266</v>
      </c>
      <c r="C7" t="s">
        <v>59</v>
      </c>
      <c r="D7" s="1" t="s">
        <v>60</v>
      </c>
    </row>
    <row r="8" spans="1:4" x14ac:dyDescent="0.25">
      <c r="A8" t="s">
        <v>63</v>
      </c>
      <c r="B8" t="s">
        <v>23</v>
      </c>
      <c r="C8" t="s">
        <v>65</v>
      </c>
      <c r="D8" t="s">
        <v>61</v>
      </c>
    </row>
    <row r="9" spans="1:4" x14ac:dyDescent="0.25">
      <c r="A9" t="s">
        <v>64</v>
      </c>
      <c r="B9" t="s">
        <v>24</v>
      </c>
      <c r="C9" t="s">
        <v>66</v>
      </c>
      <c r="D9" t="s">
        <v>62</v>
      </c>
    </row>
    <row r="10" spans="1:4" x14ac:dyDescent="0.25">
      <c r="A10" t="s">
        <v>262</v>
      </c>
      <c r="B10" t="s">
        <v>267</v>
      </c>
      <c r="C10" t="s">
        <v>67</v>
      </c>
      <c r="D10" t="s">
        <v>68</v>
      </c>
    </row>
    <row r="11" spans="1:4" x14ac:dyDescent="0.25">
      <c r="A11" t="s">
        <v>72</v>
      </c>
      <c r="B11" t="s">
        <v>25</v>
      </c>
      <c r="C11" t="s">
        <v>74</v>
      </c>
      <c r="D11" t="s">
        <v>69</v>
      </c>
    </row>
    <row r="12" spans="1:4" x14ac:dyDescent="0.25">
      <c r="A12" t="s">
        <v>73</v>
      </c>
      <c r="B12" t="s">
        <v>26</v>
      </c>
      <c r="C12" t="s">
        <v>75</v>
      </c>
      <c r="D12" t="s">
        <v>70</v>
      </c>
    </row>
    <row r="13" spans="1:4" x14ac:dyDescent="0.25">
      <c r="A13" s="74" t="s">
        <v>189</v>
      </c>
      <c r="B13" t="s">
        <v>22</v>
      </c>
      <c r="C13" t="s">
        <v>185</v>
      </c>
      <c r="D13" t="s">
        <v>71</v>
      </c>
    </row>
    <row r="14" spans="1:4" x14ac:dyDescent="0.25">
      <c r="A14" t="s">
        <v>76</v>
      </c>
      <c r="B14" t="s">
        <v>268</v>
      </c>
      <c r="C14" t="s">
        <v>77</v>
      </c>
      <c r="D14" t="s">
        <v>78</v>
      </c>
    </row>
    <row r="15" spans="1:4" x14ac:dyDescent="0.25">
      <c r="A15" t="s">
        <v>79</v>
      </c>
      <c r="B15" t="s">
        <v>27</v>
      </c>
      <c r="C15" t="s">
        <v>80</v>
      </c>
      <c r="D15" t="s">
        <v>81</v>
      </c>
    </row>
    <row r="16" spans="1:4" x14ac:dyDescent="0.25">
      <c r="A16" t="s">
        <v>84</v>
      </c>
      <c r="B16" t="s">
        <v>269</v>
      </c>
      <c r="C16" t="s">
        <v>83</v>
      </c>
      <c r="D16" t="s">
        <v>82</v>
      </c>
    </row>
    <row r="17" spans="1:4" x14ac:dyDescent="0.25">
      <c r="A17" t="s">
        <v>85</v>
      </c>
      <c r="B17" t="s">
        <v>28</v>
      </c>
      <c r="C17" t="s">
        <v>102</v>
      </c>
      <c r="D17" t="s">
        <v>121</v>
      </c>
    </row>
    <row r="18" spans="1:4" x14ac:dyDescent="0.25">
      <c r="A18" t="s">
        <v>86</v>
      </c>
      <c r="B18" t="s">
        <v>270</v>
      </c>
      <c r="C18" t="s">
        <v>103</v>
      </c>
      <c r="D18" t="s">
        <v>122</v>
      </c>
    </row>
    <row r="19" spans="1:4" x14ac:dyDescent="0.25">
      <c r="A19" t="s">
        <v>228</v>
      </c>
      <c r="B19" t="s">
        <v>271</v>
      </c>
      <c r="C19" t="s">
        <v>104</v>
      </c>
      <c r="D19" t="s">
        <v>123</v>
      </c>
    </row>
    <row r="20" spans="1:4" x14ac:dyDescent="0.25">
      <c r="A20" t="s">
        <v>250</v>
      </c>
      <c r="B20" t="s">
        <v>251</v>
      </c>
      <c r="C20" t="s">
        <v>252</v>
      </c>
      <c r="D20" t="s">
        <v>253</v>
      </c>
    </row>
    <row r="21" spans="1:4" x14ac:dyDescent="0.25">
      <c r="A21" t="s">
        <v>87</v>
      </c>
      <c r="B21" t="s">
        <v>29</v>
      </c>
      <c r="C21" t="s">
        <v>105</v>
      </c>
      <c r="D21" t="s">
        <v>124</v>
      </c>
    </row>
    <row r="22" spans="1:4" x14ac:dyDescent="0.25">
      <c r="A22" t="s">
        <v>88</v>
      </c>
      <c r="B22" t="s">
        <v>30</v>
      </c>
      <c r="C22" t="s">
        <v>106</v>
      </c>
      <c r="D22" t="s">
        <v>125</v>
      </c>
    </row>
    <row r="23" spans="1:4" x14ac:dyDescent="0.25">
      <c r="A23" s="68" t="s">
        <v>208</v>
      </c>
      <c r="B23" t="s">
        <v>209</v>
      </c>
      <c r="C23" t="s">
        <v>210</v>
      </c>
      <c r="D23" t="s">
        <v>211</v>
      </c>
    </row>
    <row r="24" spans="1:4" x14ac:dyDescent="0.25">
      <c r="A24" s="68" t="s">
        <v>89</v>
      </c>
      <c r="B24" t="s">
        <v>31</v>
      </c>
      <c r="C24" t="s">
        <v>107</v>
      </c>
      <c r="D24" t="s">
        <v>126</v>
      </c>
    </row>
    <row r="25" spans="1:4" x14ac:dyDescent="0.25">
      <c r="A25" s="68" t="s">
        <v>90</v>
      </c>
      <c r="B25" t="s">
        <v>32</v>
      </c>
      <c r="C25" t="s">
        <v>108</v>
      </c>
      <c r="D25" t="s">
        <v>127</v>
      </c>
    </row>
    <row r="26" spans="1:4" x14ac:dyDescent="0.25">
      <c r="A26" s="68" t="s">
        <v>12</v>
      </c>
      <c r="B26" t="s">
        <v>1</v>
      </c>
      <c r="C26" t="s">
        <v>20</v>
      </c>
      <c r="D26" t="s">
        <v>13</v>
      </c>
    </row>
    <row r="27" spans="1:4" x14ac:dyDescent="0.25">
      <c r="A27" s="68" t="s">
        <v>229</v>
      </c>
      <c r="B27" t="s">
        <v>33</v>
      </c>
      <c r="C27" t="s">
        <v>109</v>
      </c>
      <c r="D27" t="s">
        <v>128</v>
      </c>
    </row>
    <row r="28" spans="1:4" x14ac:dyDescent="0.25">
      <c r="A28" s="68" t="s">
        <v>91</v>
      </c>
      <c r="B28" t="s">
        <v>34</v>
      </c>
      <c r="C28" t="s">
        <v>110</v>
      </c>
      <c r="D28" t="s">
        <v>129</v>
      </c>
    </row>
    <row r="29" spans="1:4" x14ac:dyDescent="0.25">
      <c r="A29" s="68" t="s">
        <v>92</v>
      </c>
      <c r="B29" t="s">
        <v>35</v>
      </c>
      <c r="C29" t="s">
        <v>111</v>
      </c>
      <c r="D29" t="s">
        <v>130</v>
      </c>
    </row>
    <row r="30" spans="1:4" x14ac:dyDescent="0.25">
      <c r="A30" s="68" t="s">
        <v>93</v>
      </c>
      <c r="B30" t="s">
        <v>54</v>
      </c>
      <c r="C30" t="s">
        <v>112</v>
      </c>
      <c r="D30" t="s">
        <v>131</v>
      </c>
    </row>
    <row r="31" spans="1:4" x14ac:dyDescent="0.25">
      <c r="A31" s="68" t="s">
        <v>94</v>
      </c>
      <c r="B31" t="s">
        <v>36</v>
      </c>
      <c r="C31" t="s">
        <v>113</v>
      </c>
      <c r="D31" t="s">
        <v>36</v>
      </c>
    </row>
    <row r="32" spans="1:4" x14ac:dyDescent="0.25">
      <c r="A32" s="68" t="s">
        <v>95</v>
      </c>
      <c r="B32" t="s">
        <v>37</v>
      </c>
      <c r="C32" t="s">
        <v>114</v>
      </c>
      <c r="D32" t="s">
        <v>132</v>
      </c>
    </row>
    <row r="33" spans="1:4" x14ac:dyDescent="0.25">
      <c r="A33" s="68" t="s">
        <v>12</v>
      </c>
      <c r="B33" t="s">
        <v>1</v>
      </c>
      <c r="C33" t="s">
        <v>20</v>
      </c>
      <c r="D33" t="s">
        <v>13</v>
      </c>
    </row>
    <row r="34" spans="1:4" x14ac:dyDescent="0.25">
      <c r="A34" s="68" t="s">
        <v>230</v>
      </c>
      <c r="B34" t="s">
        <v>38</v>
      </c>
      <c r="C34" t="s">
        <v>115</v>
      </c>
      <c r="D34" t="s">
        <v>133</v>
      </c>
    </row>
    <row r="35" spans="1:4" x14ac:dyDescent="0.25">
      <c r="A35" s="68" t="s">
        <v>96</v>
      </c>
      <c r="B35" t="s">
        <v>39</v>
      </c>
      <c r="C35" t="s">
        <v>116</v>
      </c>
      <c r="D35" t="s">
        <v>134</v>
      </c>
    </row>
    <row r="36" spans="1:4" x14ac:dyDescent="0.25">
      <c r="A36" s="68" t="s">
        <v>97</v>
      </c>
      <c r="B36" t="s">
        <v>40</v>
      </c>
      <c r="C36" t="s">
        <v>117</v>
      </c>
      <c r="D36" t="s">
        <v>135</v>
      </c>
    </row>
    <row r="37" spans="1:4" x14ac:dyDescent="0.25">
      <c r="A37" s="68" t="s">
        <v>98</v>
      </c>
      <c r="B37" t="s">
        <v>41</v>
      </c>
      <c r="C37" t="s">
        <v>118</v>
      </c>
      <c r="D37" t="s">
        <v>136</v>
      </c>
    </row>
    <row r="38" spans="1:4" x14ac:dyDescent="0.25">
      <c r="A38" s="68" t="s">
        <v>99</v>
      </c>
      <c r="B38" t="s">
        <v>42</v>
      </c>
      <c r="C38" t="s">
        <v>119</v>
      </c>
      <c r="D38" t="s">
        <v>137</v>
      </c>
    </row>
    <row r="39" spans="1:4" x14ac:dyDescent="0.25">
      <c r="A39" s="68" t="s">
        <v>100</v>
      </c>
      <c r="B39" t="s">
        <v>272</v>
      </c>
      <c r="C39" s="68" t="s">
        <v>19</v>
      </c>
      <c r="D39" s="68" t="s">
        <v>2</v>
      </c>
    </row>
    <row r="40" spans="1:4" x14ac:dyDescent="0.25">
      <c r="A40" s="69" t="s">
        <v>101</v>
      </c>
      <c r="B40" s="34" t="s">
        <v>283</v>
      </c>
      <c r="C40" s="69" t="s">
        <v>200</v>
      </c>
      <c r="D40" s="69" t="s">
        <v>192</v>
      </c>
    </row>
    <row r="41" spans="1:4" x14ac:dyDescent="0.25">
      <c r="A41" s="69" t="s">
        <v>198</v>
      </c>
      <c r="B41" s="34" t="s">
        <v>295</v>
      </c>
      <c r="C41" s="34" t="s">
        <v>120</v>
      </c>
      <c r="D41" s="69" t="s">
        <v>193</v>
      </c>
    </row>
    <row r="42" spans="1:4" x14ac:dyDescent="0.25">
      <c r="A42" s="34" t="s">
        <v>199</v>
      </c>
      <c r="B42" s="34" t="s">
        <v>273</v>
      </c>
      <c r="C42" s="69" t="s">
        <v>201</v>
      </c>
      <c r="D42" s="69" t="s">
        <v>194</v>
      </c>
    </row>
    <row r="43" spans="1:4" x14ac:dyDescent="0.25">
      <c r="A43" t="s">
        <v>299</v>
      </c>
      <c r="B43" t="s">
        <v>300</v>
      </c>
      <c r="C43" t="s">
        <v>301</v>
      </c>
      <c r="D43" t="s">
        <v>302</v>
      </c>
    </row>
    <row r="44" spans="1:4" x14ac:dyDescent="0.25">
      <c r="A44" t="s">
        <v>296</v>
      </c>
      <c r="B44" t="s">
        <v>297</v>
      </c>
      <c r="C44" t="s">
        <v>297</v>
      </c>
      <c r="D44" t="s">
        <v>297</v>
      </c>
    </row>
    <row r="45" spans="1:4" x14ac:dyDescent="0.25">
      <c r="A45" s="34" t="s">
        <v>138</v>
      </c>
      <c r="B45" t="s">
        <v>55</v>
      </c>
      <c r="C45" s="69" t="s">
        <v>139</v>
      </c>
      <c r="D45" s="69" t="s">
        <v>140</v>
      </c>
    </row>
    <row r="46" spans="1:4" x14ac:dyDescent="0.25">
      <c r="A46" s="34" t="s">
        <v>263</v>
      </c>
      <c r="B46" t="s">
        <v>274</v>
      </c>
      <c r="C46" s="69" t="s">
        <v>141</v>
      </c>
      <c r="D46" s="69" t="s">
        <v>142</v>
      </c>
    </row>
    <row r="47" spans="1:4" x14ac:dyDescent="0.25">
      <c r="A47" s="34" t="s">
        <v>238</v>
      </c>
      <c r="B47" t="s">
        <v>275</v>
      </c>
      <c r="C47" s="69" t="s">
        <v>232</v>
      </c>
      <c r="D47" s="69" t="s">
        <v>186</v>
      </c>
    </row>
    <row r="48" spans="1:4" x14ac:dyDescent="0.25">
      <c r="A48" s="34" t="s">
        <v>143</v>
      </c>
      <c r="B48" t="s">
        <v>43</v>
      </c>
      <c r="C48" s="69" t="s">
        <v>204</v>
      </c>
      <c r="D48" s="69" t="s">
        <v>147</v>
      </c>
    </row>
    <row r="49" spans="1:4" x14ac:dyDescent="0.25">
      <c r="A49" s="74" t="s">
        <v>219</v>
      </c>
      <c r="B49" t="s">
        <v>276</v>
      </c>
      <c r="C49" s="69" t="s">
        <v>145</v>
      </c>
      <c r="D49" s="69" t="s">
        <v>148</v>
      </c>
    </row>
    <row r="50" spans="1:4" x14ac:dyDescent="0.25">
      <c r="A50" s="74" t="s">
        <v>220</v>
      </c>
      <c r="B50" t="s">
        <v>277</v>
      </c>
      <c r="C50" s="69" t="s">
        <v>146</v>
      </c>
      <c r="D50" s="69" t="s">
        <v>149</v>
      </c>
    </row>
    <row r="51" spans="1:4" x14ac:dyDescent="0.25">
      <c r="A51" s="74" t="s">
        <v>195</v>
      </c>
      <c r="B51" s="74" t="s">
        <v>44</v>
      </c>
      <c r="C51" s="74" t="s">
        <v>196</v>
      </c>
      <c r="D51" s="74" t="s">
        <v>197</v>
      </c>
    </row>
    <row r="52" spans="1:4" x14ac:dyDescent="0.25">
      <c r="A52" t="s">
        <v>12</v>
      </c>
      <c r="B52" t="s">
        <v>1</v>
      </c>
      <c r="C52" t="s">
        <v>20</v>
      </c>
      <c r="D52" s="69" t="s">
        <v>13</v>
      </c>
    </row>
    <row r="53" spans="1:4" x14ac:dyDescent="0.25">
      <c r="A53" t="s">
        <v>0</v>
      </c>
      <c r="B53" t="s">
        <v>0</v>
      </c>
      <c r="C53" t="s">
        <v>18</v>
      </c>
      <c r="D53" s="69" t="s">
        <v>0</v>
      </c>
    </row>
    <row r="54" spans="1:4" x14ac:dyDescent="0.25">
      <c r="A54" t="s">
        <v>12</v>
      </c>
      <c r="B54" t="s">
        <v>1</v>
      </c>
      <c r="C54" t="s">
        <v>20</v>
      </c>
      <c r="D54" s="69" t="s">
        <v>13</v>
      </c>
    </row>
    <row r="55" spans="1:4" x14ac:dyDescent="0.25">
      <c r="A55" s="116" t="s">
        <v>215</v>
      </c>
      <c r="B55" s="116" t="s">
        <v>214</v>
      </c>
      <c r="C55" s="116" t="s">
        <v>231</v>
      </c>
      <c r="D55" s="117" t="s">
        <v>221</v>
      </c>
    </row>
    <row r="56" spans="1:4" x14ac:dyDescent="0.25">
      <c r="A56" t="s">
        <v>144</v>
      </c>
      <c r="B56" t="s">
        <v>278</v>
      </c>
      <c r="C56" t="s">
        <v>187</v>
      </c>
      <c r="D56" s="69" t="s">
        <v>202</v>
      </c>
    </row>
    <row r="57" spans="1:4" x14ac:dyDescent="0.25">
      <c r="A57" t="s">
        <v>259</v>
      </c>
      <c r="B57" t="s">
        <v>279</v>
      </c>
      <c r="C57" t="s">
        <v>188</v>
      </c>
      <c r="D57" s="69" t="s">
        <v>203</v>
      </c>
    </row>
    <row r="58" spans="1:4" x14ac:dyDescent="0.25">
      <c r="A58" t="s">
        <v>12</v>
      </c>
      <c r="B58" t="s">
        <v>45</v>
      </c>
      <c r="C58" t="s">
        <v>20</v>
      </c>
      <c r="D58" s="69" t="s">
        <v>13</v>
      </c>
    </row>
    <row r="59" spans="1:4" x14ac:dyDescent="0.25">
      <c r="A59" t="s">
        <v>0</v>
      </c>
      <c r="B59" t="s">
        <v>0</v>
      </c>
      <c r="C59" t="s">
        <v>18</v>
      </c>
      <c r="D59" s="69" t="s">
        <v>0</v>
      </c>
    </row>
    <row r="60" spans="1:4" x14ac:dyDescent="0.25">
      <c r="A60" t="s">
        <v>239</v>
      </c>
      <c r="B60" t="s">
        <v>280</v>
      </c>
      <c r="C60" t="s">
        <v>260</v>
      </c>
      <c r="D60" s="69" t="s">
        <v>241</v>
      </c>
    </row>
    <row r="61" spans="1:4" x14ac:dyDescent="0.25">
      <c r="A61" s="68" t="s">
        <v>240</v>
      </c>
      <c r="B61" t="s">
        <v>257</v>
      </c>
      <c r="C61" s="68" t="s">
        <v>242</v>
      </c>
      <c r="D61" s="68" t="s">
        <v>243</v>
      </c>
    </row>
    <row r="62" spans="1:4" x14ac:dyDescent="0.25">
      <c r="A62" s="68" t="s">
        <v>100</v>
      </c>
      <c r="B62" t="s">
        <v>272</v>
      </c>
      <c r="C62" s="68" t="s">
        <v>19</v>
      </c>
      <c r="D62" s="68" t="s">
        <v>2</v>
      </c>
    </row>
    <row r="63" spans="1:4" x14ac:dyDescent="0.25">
      <c r="A63" s="69" t="s">
        <v>101</v>
      </c>
      <c r="B63" s="34" t="s">
        <v>283</v>
      </c>
      <c r="C63" s="69" t="s">
        <v>200</v>
      </c>
      <c r="D63" s="128" t="s">
        <v>192</v>
      </c>
    </row>
    <row r="64" spans="1:4" x14ac:dyDescent="0.25">
      <c r="A64" s="128" t="s">
        <v>255</v>
      </c>
      <c r="B64" s="127" t="s">
        <v>281</v>
      </c>
      <c r="C64" s="129" t="s">
        <v>254</v>
      </c>
      <c r="D64" s="128" t="s">
        <v>256</v>
      </c>
    </row>
    <row r="65" spans="1:4" x14ac:dyDescent="0.25">
      <c r="A65" s="127" t="s">
        <v>244</v>
      </c>
      <c r="B65" s="127" t="s">
        <v>282</v>
      </c>
      <c r="C65" s="127" t="s">
        <v>245</v>
      </c>
      <c r="D65" s="128" t="s">
        <v>246</v>
      </c>
    </row>
    <row r="66" spans="1:4" x14ac:dyDescent="0.25">
      <c r="A66" t="s">
        <v>299</v>
      </c>
      <c r="B66" t="s">
        <v>300</v>
      </c>
      <c r="C66" t="s">
        <v>301</v>
      </c>
      <c r="D66" t="s">
        <v>302</v>
      </c>
    </row>
    <row r="67" spans="1:4" x14ac:dyDescent="0.25">
      <c r="A67" t="s">
        <v>296</v>
      </c>
      <c r="B67" t="s">
        <v>297</v>
      </c>
      <c r="C67" t="s">
        <v>297</v>
      </c>
      <c r="D67" t="s">
        <v>297</v>
      </c>
    </row>
    <row r="68" spans="1:4" x14ac:dyDescent="0.25">
      <c r="A68" t="s">
        <v>264</v>
      </c>
      <c r="B68" t="s">
        <v>46</v>
      </c>
      <c r="C68" t="s">
        <v>150</v>
      </c>
      <c r="D68" t="s">
        <v>151</v>
      </c>
    </row>
    <row r="69" spans="1:4" x14ac:dyDescent="0.25">
      <c r="A69" t="s">
        <v>158</v>
      </c>
      <c r="B69" t="s">
        <v>284</v>
      </c>
      <c r="C69" t="s">
        <v>155</v>
      </c>
      <c r="D69" s="69" t="s">
        <v>152</v>
      </c>
    </row>
    <row r="70" spans="1:4" x14ac:dyDescent="0.25">
      <c r="A70" t="s">
        <v>159</v>
      </c>
      <c r="B70" t="s">
        <v>285</v>
      </c>
      <c r="C70" t="s">
        <v>156</v>
      </c>
      <c r="D70" s="69" t="s">
        <v>153</v>
      </c>
    </row>
    <row r="71" spans="1:4" x14ac:dyDescent="0.25">
      <c r="A71" t="s">
        <v>160</v>
      </c>
      <c r="B71" t="s">
        <v>286</v>
      </c>
      <c r="C71" t="s">
        <v>157</v>
      </c>
      <c r="D71" s="69" t="s">
        <v>154</v>
      </c>
    </row>
    <row r="72" spans="1:4" x14ac:dyDescent="0.25">
      <c r="A72" t="s">
        <v>161</v>
      </c>
      <c r="B72" t="s">
        <v>287</v>
      </c>
      <c r="C72" t="s">
        <v>169</v>
      </c>
      <c r="D72" s="69" t="s">
        <v>177</v>
      </c>
    </row>
    <row r="73" spans="1:4" x14ac:dyDescent="0.25">
      <c r="A73" t="s">
        <v>303</v>
      </c>
      <c r="B73" t="s">
        <v>304</v>
      </c>
      <c r="C73" t="s">
        <v>305</v>
      </c>
      <c r="D73" s="69" t="s">
        <v>306</v>
      </c>
    </row>
    <row r="74" spans="1:4" x14ac:dyDescent="0.25">
      <c r="A74" t="s">
        <v>307</v>
      </c>
      <c r="B74" t="s">
        <v>308</v>
      </c>
      <c r="C74" t="s">
        <v>309</v>
      </c>
      <c r="D74" s="69" t="s">
        <v>310</v>
      </c>
    </row>
    <row r="75" spans="1:4" x14ac:dyDescent="0.25">
      <c r="A75" t="s">
        <v>162</v>
      </c>
      <c r="B75" t="s">
        <v>47</v>
      </c>
      <c r="C75" t="s">
        <v>171</v>
      </c>
      <c r="D75" s="69" t="s">
        <v>179</v>
      </c>
    </row>
    <row r="76" spans="1:4" x14ac:dyDescent="0.25">
      <c r="A76" t="s">
        <v>311</v>
      </c>
      <c r="B76" t="s">
        <v>312</v>
      </c>
      <c r="C76" t="s">
        <v>313</v>
      </c>
      <c r="D76" s="69" t="s">
        <v>314</v>
      </c>
    </row>
    <row r="77" spans="1:4" x14ac:dyDescent="0.25">
      <c r="A77" t="s">
        <v>163</v>
      </c>
      <c r="B77" t="s">
        <v>48</v>
      </c>
      <c r="C77" t="s">
        <v>172</v>
      </c>
      <c r="D77" s="69" t="s">
        <v>180</v>
      </c>
    </row>
    <row r="78" spans="1:4" x14ac:dyDescent="0.25">
      <c r="A78" t="s">
        <v>164</v>
      </c>
      <c r="B78" t="s">
        <v>49</v>
      </c>
      <c r="C78" t="s">
        <v>173</v>
      </c>
      <c r="D78" s="69" t="s">
        <v>181</v>
      </c>
    </row>
    <row r="79" spans="1:4" x14ac:dyDescent="0.25">
      <c r="A79" s="68" t="s">
        <v>100</v>
      </c>
      <c r="B79" t="s">
        <v>272</v>
      </c>
      <c r="C79" s="68" t="s">
        <v>19</v>
      </c>
      <c r="D79" s="69" t="s">
        <v>2</v>
      </c>
    </row>
    <row r="80" spans="1:4" x14ac:dyDescent="0.25">
      <c r="A80" t="s">
        <v>319</v>
      </c>
      <c r="B80" t="s">
        <v>320</v>
      </c>
      <c r="C80" t="s">
        <v>321</v>
      </c>
      <c r="D80" s="69" t="s">
        <v>322</v>
      </c>
    </row>
    <row r="81" spans="1:4" x14ac:dyDescent="0.25">
      <c r="A81" t="s">
        <v>323</v>
      </c>
      <c r="B81" t="s">
        <v>324</v>
      </c>
      <c r="C81" t="s">
        <v>325</v>
      </c>
      <c r="D81" s="69" t="s">
        <v>326</v>
      </c>
    </row>
    <row r="82" spans="1:4" x14ac:dyDescent="0.25">
      <c r="A82" s="68" t="s">
        <v>315</v>
      </c>
      <c r="B82" t="s">
        <v>316</v>
      </c>
      <c r="C82" s="68" t="s">
        <v>317</v>
      </c>
      <c r="D82" s="68" t="s">
        <v>318</v>
      </c>
    </row>
    <row r="83" spans="1:4" x14ac:dyDescent="0.25">
      <c r="A83" s="129" t="s">
        <v>101</v>
      </c>
      <c r="B83" s="127" t="s">
        <v>283</v>
      </c>
      <c r="C83" s="129" t="s">
        <v>247</v>
      </c>
      <c r="D83" s="128" t="s">
        <v>248</v>
      </c>
    </row>
    <row r="84" spans="1:4" x14ac:dyDescent="0.25">
      <c r="A84" s="34" t="s">
        <v>199</v>
      </c>
      <c r="B84" s="34" t="s">
        <v>288</v>
      </c>
      <c r="C84" s="69" t="s">
        <v>201</v>
      </c>
      <c r="D84" s="69" t="s">
        <v>194</v>
      </c>
    </row>
    <row r="85" spans="1:4" x14ac:dyDescent="0.25">
      <c r="A85" s="34" t="s">
        <v>205</v>
      </c>
      <c r="B85" s="34" t="s">
        <v>289</v>
      </c>
      <c r="C85" s="69" t="s">
        <v>207</v>
      </c>
      <c r="D85" s="69" t="s">
        <v>206</v>
      </c>
    </row>
    <row r="86" spans="1:4" x14ac:dyDescent="0.25">
      <c r="A86" t="s">
        <v>296</v>
      </c>
      <c r="B86" t="s">
        <v>297</v>
      </c>
      <c r="C86" t="s">
        <v>297</v>
      </c>
      <c r="D86" t="s">
        <v>297</v>
      </c>
    </row>
    <row r="87" spans="1:4" x14ac:dyDescent="0.25">
      <c r="A87" t="s">
        <v>165</v>
      </c>
      <c r="B87" t="s">
        <v>290</v>
      </c>
      <c r="C87" t="s">
        <v>170</v>
      </c>
      <c r="D87" s="69" t="s">
        <v>178</v>
      </c>
    </row>
    <row r="88" spans="1:4" x14ac:dyDescent="0.25">
      <c r="A88" t="s">
        <v>265</v>
      </c>
      <c r="B88" t="s">
        <v>291</v>
      </c>
      <c r="C88" t="s">
        <v>174</v>
      </c>
      <c r="D88" s="69" t="s">
        <v>183</v>
      </c>
    </row>
    <row r="89" spans="1:4" x14ac:dyDescent="0.25">
      <c r="A89" s="68" t="s">
        <v>335</v>
      </c>
      <c r="B89" t="s">
        <v>336</v>
      </c>
      <c r="C89" t="s">
        <v>337</v>
      </c>
      <c r="D89" s="69" t="s">
        <v>338</v>
      </c>
    </row>
    <row r="90" spans="1:4" x14ac:dyDescent="0.25">
      <c r="A90" s="68" t="s">
        <v>162</v>
      </c>
      <c r="B90" t="s">
        <v>47</v>
      </c>
      <c r="C90" t="s">
        <v>171</v>
      </c>
      <c r="D90" s="69" t="s">
        <v>179</v>
      </c>
    </row>
    <row r="91" spans="1:4" x14ac:dyDescent="0.25">
      <c r="A91" s="68" t="s">
        <v>331</v>
      </c>
      <c r="B91" t="s">
        <v>332</v>
      </c>
      <c r="C91" t="s">
        <v>333</v>
      </c>
      <c r="D91" s="69" t="s">
        <v>334</v>
      </c>
    </row>
    <row r="92" spans="1:4" x14ac:dyDescent="0.25">
      <c r="A92" s="68" t="s">
        <v>163</v>
      </c>
      <c r="B92" t="s">
        <v>48</v>
      </c>
      <c r="C92" t="s">
        <v>172</v>
      </c>
      <c r="D92" s="69" t="s">
        <v>180</v>
      </c>
    </row>
    <row r="93" spans="1:4" x14ac:dyDescent="0.25">
      <c r="A93" s="68" t="s">
        <v>164</v>
      </c>
      <c r="B93" t="s">
        <v>49</v>
      </c>
      <c r="C93" t="s">
        <v>175</v>
      </c>
      <c r="D93" s="69" t="s">
        <v>184</v>
      </c>
    </row>
    <row r="94" spans="1:4" x14ac:dyDescent="0.25">
      <c r="A94" s="68" t="s">
        <v>100</v>
      </c>
      <c r="B94" t="s">
        <v>272</v>
      </c>
      <c r="C94" s="68" t="s">
        <v>19</v>
      </c>
      <c r="D94" s="69" t="s">
        <v>2</v>
      </c>
    </row>
    <row r="95" spans="1:4" x14ac:dyDescent="0.25">
      <c r="A95" t="s">
        <v>319</v>
      </c>
      <c r="B95" t="s">
        <v>320</v>
      </c>
      <c r="C95" t="s">
        <v>339</v>
      </c>
      <c r="D95" s="69" t="s">
        <v>322</v>
      </c>
    </row>
    <row r="96" spans="1:4" ht="50" x14ac:dyDescent="0.25">
      <c r="A96" s="118" t="s">
        <v>327</v>
      </c>
      <c r="B96" t="s">
        <v>328</v>
      </c>
      <c r="C96" s="118" t="s">
        <v>329</v>
      </c>
      <c r="D96" s="68" t="s">
        <v>330</v>
      </c>
    </row>
    <row r="97" spans="1:5" x14ac:dyDescent="0.25">
      <c r="A97" s="129" t="s">
        <v>101</v>
      </c>
      <c r="B97" s="127" t="s">
        <v>292</v>
      </c>
      <c r="C97" s="129" t="s">
        <v>247</v>
      </c>
      <c r="D97" s="128" t="s">
        <v>258</v>
      </c>
    </row>
    <row r="98" spans="1:5" x14ac:dyDescent="0.25">
      <c r="A98" t="s">
        <v>296</v>
      </c>
      <c r="B98" t="s">
        <v>297</v>
      </c>
      <c r="C98" t="s">
        <v>297</v>
      </c>
      <c r="D98" t="s">
        <v>297</v>
      </c>
    </row>
    <row r="99" spans="1:5" x14ac:dyDescent="0.25">
      <c r="A99" t="s">
        <v>166</v>
      </c>
      <c r="B99" t="s">
        <v>50</v>
      </c>
      <c r="C99" t="s">
        <v>168</v>
      </c>
      <c r="D99" s="69" t="s">
        <v>182</v>
      </c>
    </row>
    <row r="100" spans="1:5" x14ac:dyDescent="0.25">
      <c r="A100" t="s">
        <v>354</v>
      </c>
      <c r="B100" t="s">
        <v>353</v>
      </c>
      <c r="C100" t="s">
        <v>340</v>
      </c>
      <c r="D100" s="69" t="s">
        <v>341</v>
      </c>
    </row>
    <row r="101" spans="1:5" x14ac:dyDescent="0.25">
      <c r="A101" s="74" t="s">
        <v>342</v>
      </c>
      <c r="B101" t="s">
        <v>343</v>
      </c>
      <c r="C101" t="s">
        <v>344</v>
      </c>
      <c r="D101" s="69" t="s">
        <v>345</v>
      </c>
    </row>
    <row r="102" spans="1:5" x14ac:dyDescent="0.25">
      <c r="A102" t="s">
        <v>0</v>
      </c>
      <c r="B102" t="s">
        <v>0</v>
      </c>
      <c r="C102" t="s">
        <v>18</v>
      </c>
      <c r="D102" t="s">
        <v>0</v>
      </c>
    </row>
    <row r="103" spans="1:5" x14ac:dyDescent="0.25">
      <c r="A103" t="s">
        <v>167</v>
      </c>
      <c r="B103" t="s">
        <v>293</v>
      </c>
      <c r="C103" t="s">
        <v>176</v>
      </c>
      <c r="D103" s="68" t="s">
        <v>191</v>
      </c>
    </row>
    <row r="104" spans="1:5" x14ac:dyDescent="0.25">
      <c r="A104" t="s">
        <v>355</v>
      </c>
      <c r="B104" t="s">
        <v>356</v>
      </c>
      <c r="C104" t="s">
        <v>357</v>
      </c>
      <c r="D104" s="69" t="s">
        <v>358</v>
      </c>
    </row>
    <row r="105" spans="1:5" x14ac:dyDescent="0.25">
      <c r="A105" s="68" t="s">
        <v>100</v>
      </c>
      <c r="B105" t="s">
        <v>272</v>
      </c>
      <c r="C105" s="68" t="s">
        <v>19</v>
      </c>
      <c r="D105" s="69" t="s">
        <v>2</v>
      </c>
    </row>
    <row r="106" spans="1:5" x14ac:dyDescent="0.25">
      <c r="A106" t="s">
        <v>346</v>
      </c>
      <c r="B106" t="s">
        <v>347</v>
      </c>
      <c r="C106" t="s">
        <v>348</v>
      </c>
      <c r="D106" t="s">
        <v>349</v>
      </c>
    </row>
    <row r="107" spans="1:5" ht="50" x14ac:dyDescent="0.25">
      <c r="A107" s="68" t="s">
        <v>350</v>
      </c>
      <c r="B107" t="s">
        <v>351</v>
      </c>
      <c r="C107" s="118" t="s">
        <v>329</v>
      </c>
      <c r="D107" s="118" t="s">
        <v>352</v>
      </c>
    </row>
    <row r="108" spans="1:5" x14ac:dyDescent="0.25">
      <c r="A108" s="129" t="s">
        <v>101</v>
      </c>
      <c r="B108" s="127" t="s">
        <v>292</v>
      </c>
      <c r="C108" s="129" t="s">
        <v>247</v>
      </c>
      <c r="D108" s="129" t="s">
        <v>248</v>
      </c>
    </row>
    <row r="109" spans="1:5" x14ac:dyDescent="0.25">
      <c r="A109" t="s">
        <v>296</v>
      </c>
      <c r="B109" t="s">
        <v>297</v>
      </c>
      <c r="C109" t="s">
        <v>297</v>
      </c>
      <c r="D109" t="s">
        <v>297</v>
      </c>
    </row>
    <row r="110" spans="1:5" x14ac:dyDescent="0.25">
      <c r="A110" s="114" t="s">
        <v>212</v>
      </c>
      <c r="B110" s="114"/>
      <c r="C110" s="114"/>
      <c r="D110" s="114"/>
      <c r="E110" s="114"/>
    </row>
    <row r="111" spans="1:5" x14ac:dyDescent="0.25">
      <c r="A111" s="119" t="s">
        <v>235</v>
      </c>
      <c r="B111" s="119" t="s">
        <v>213</v>
      </c>
      <c r="C111" s="119" t="s">
        <v>233</v>
      </c>
      <c r="D111" s="116" t="s">
        <v>234</v>
      </c>
      <c r="E111" s="114" t="str">
        <f>IF(desc!$B$1=1,desc!A111,IF(desc!$B$1=2,desc!$B111,IF(desc!$B$1=3,desc!C111,desc!D111)))</f>
        <v>Verteilung des Betriebsertrages</v>
      </c>
    </row>
    <row r="112" spans="1:5" x14ac:dyDescent="0.25">
      <c r="A112" t="s">
        <v>237</v>
      </c>
      <c r="B112" s="68" t="s">
        <v>216</v>
      </c>
      <c r="C112" t="s">
        <v>218</v>
      </c>
      <c r="D112" t="s">
        <v>217</v>
      </c>
      <c r="E112" s="114" t="str">
        <f>IF(desc!$B$1=1,desc!A112,IF(desc!$B$1=2,desc!$B112,IF(desc!$B$1=3,desc!C112,desc!D112)))</f>
        <v>Investitionen in betriebliche Einrichtungen für Fernmeldedienste (Fest- oder Mobilfunknetz)</v>
      </c>
    </row>
    <row r="113" spans="1:5" x14ac:dyDescent="0.25">
      <c r="A113" t="s">
        <v>225</v>
      </c>
      <c r="B113" s="68" t="s">
        <v>224</v>
      </c>
      <c r="C113" t="s">
        <v>226</v>
      </c>
      <c r="D113" t="s">
        <v>227</v>
      </c>
      <c r="E113" s="114" t="str">
        <f>IF(desc!$B$1=1,desc!A113,IF(desc!$B$1=2,desc!$B113,IF(desc!$B$1=3,desc!C113,desc!D113)))</f>
        <v>in Milionen CHF</v>
      </c>
    </row>
    <row r="114" spans="1:5" x14ac:dyDescent="0.25">
      <c r="A114" s="116" t="s">
        <v>236</v>
      </c>
      <c r="B114" s="68" t="s">
        <v>294</v>
      </c>
      <c r="C114" t="s">
        <v>222</v>
      </c>
      <c r="D114" t="s">
        <v>223</v>
      </c>
      <c r="E114" s="114" t="str">
        <f>IF(desc!$B$1=1,desc!A114,IF(desc!$B$1=2,desc!$B114,IF(desc!$B$1=3,desc!C114,desc!D114)))</f>
        <v xml:space="preserve">Anzahl dem Fernmeldebereich zurechenbare Stellen (Vollzeitäquivalente) </v>
      </c>
    </row>
    <row r="115" spans="1:5" x14ac:dyDescent="0.25">
      <c r="A115" s="118" t="s">
        <v>359</v>
      </c>
      <c r="B115" s="118" t="s">
        <v>360</v>
      </c>
      <c r="C115" s="118" t="s">
        <v>361</v>
      </c>
      <c r="D115" s="118" t="s">
        <v>362</v>
      </c>
    </row>
    <row r="116" spans="1:5" x14ac:dyDescent="0.25">
      <c r="A116" s="118" t="s">
        <v>363</v>
      </c>
      <c r="B116" s="118" t="s">
        <v>364</v>
      </c>
      <c r="C116" s="118" t="s">
        <v>365</v>
      </c>
      <c r="D116" s="118" t="s">
        <v>364</v>
      </c>
    </row>
    <row r="117" spans="1:5" ht="25" x14ac:dyDescent="0.25">
      <c r="A117" s="118" t="s">
        <v>366</v>
      </c>
      <c r="B117" s="118" t="s">
        <v>367</v>
      </c>
      <c r="C117" s="118" t="s">
        <v>368</v>
      </c>
      <c r="D117" s="118" t="s">
        <v>369</v>
      </c>
    </row>
    <row r="118" spans="1:5" x14ac:dyDescent="0.25">
      <c r="A118" s="118"/>
      <c r="B118" s="118"/>
      <c r="C118" s="118"/>
      <c r="D118" s="6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Graphiques</vt:lpstr>
      </vt:variant>
      <vt:variant>
        <vt:i4>3</vt:i4>
      </vt:variant>
    </vt:vector>
  </HeadingPairs>
  <TitlesOfParts>
    <vt:vector size="11" baseType="lpstr">
      <vt:lpstr>Intro</vt:lpstr>
      <vt:lpstr>Tab_F1</vt:lpstr>
      <vt:lpstr>Tab_F1 masqué</vt:lpstr>
      <vt:lpstr>Tab_F2</vt:lpstr>
      <vt:lpstr>text_P1</vt:lpstr>
      <vt:lpstr>Tab_P1</vt:lpstr>
      <vt:lpstr>Tab_P2</vt:lpstr>
      <vt:lpstr>Tab_P3</vt:lpstr>
      <vt:lpstr>GraphF1</vt:lpstr>
      <vt:lpstr>GraphF2</vt:lpstr>
      <vt:lpstr>GraphP1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Spiess Sarah BAKOM</dc:creator>
  <cp:lastModifiedBy>Oriet Amalric BAKOM</cp:lastModifiedBy>
  <cp:lastPrinted>2019-08-20T08:37:56Z</cp:lastPrinted>
  <dcterms:created xsi:type="dcterms:W3CDTF">2016-10-25T06:43:27Z</dcterms:created>
  <dcterms:modified xsi:type="dcterms:W3CDTF">2024-12-12T14:29:25Z</dcterms:modified>
  <cp:contentStatus/>
</cp:coreProperties>
</file>