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5.xml" ContentType="application/vnd.openxmlformats-officedocument.themeOverrid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_Arbeitsgruppen\Roaming\Operators Roaming\Publikation\Website\1_Excels alles Sprachen\"/>
    </mc:Choice>
  </mc:AlternateContent>
  <bookViews>
    <workbookView xWindow="300" yWindow="0" windowWidth="19500" windowHeight="7950" activeTab="2"/>
  </bookViews>
  <sheets>
    <sheet name="Sprachroaming ausgehende Anrufe" sheetId="1" r:id="rId1"/>
    <sheet name="Sprachroaming einkom. Anrufe" sheetId="3" r:id="rId2"/>
    <sheet name="Abbildungen" sheetId="2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5" i="1" l="1"/>
  <c r="G123" i="1" s="1"/>
  <c r="G110" i="1"/>
  <c r="G118" i="1" s="1"/>
  <c r="G111" i="1"/>
  <c r="G119" i="1" s="1"/>
  <c r="G112" i="1"/>
  <c r="G120" i="1" s="1"/>
  <c r="G113" i="1"/>
  <c r="G121" i="1" s="1"/>
  <c r="G114" i="1"/>
  <c r="G122" i="1" s="1"/>
  <c r="G116" i="1"/>
  <c r="G124" i="1" s="1"/>
  <c r="B59" i="2" l="1"/>
  <c r="C59" i="2"/>
  <c r="D59" i="2"/>
  <c r="G59" i="2" s="1"/>
  <c r="E59" i="2"/>
  <c r="F59" i="2"/>
  <c r="AQ47" i="3"/>
  <c r="AP47" i="3"/>
  <c r="AO47" i="3"/>
  <c r="AN47" i="3"/>
  <c r="AM47" i="3"/>
  <c r="AL47" i="3"/>
  <c r="AK47" i="3"/>
  <c r="AJ47" i="3"/>
  <c r="AF47" i="3"/>
  <c r="AE47" i="3"/>
  <c r="AD47" i="3"/>
  <c r="AC47" i="3"/>
  <c r="AB47" i="3"/>
  <c r="AA47" i="3"/>
  <c r="Z47" i="3"/>
  <c r="Y47" i="3"/>
  <c r="U47" i="3"/>
  <c r="T47" i="3"/>
  <c r="S47" i="3"/>
  <c r="R47" i="3"/>
  <c r="Q47" i="3"/>
  <c r="P47" i="3"/>
  <c r="O47" i="3"/>
  <c r="N47" i="3"/>
  <c r="D47" i="3"/>
  <c r="E47" i="3"/>
  <c r="F47" i="3"/>
  <c r="G47" i="3"/>
  <c r="H47" i="3"/>
  <c r="I47" i="3"/>
  <c r="J47" i="3"/>
  <c r="C47" i="3"/>
  <c r="AQ40" i="3"/>
  <c r="AP40" i="3"/>
  <c r="AO40" i="3"/>
  <c r="AN40" i="3"/>
  <c r="AM40" i="3"/>
  <c r="AL40" i="3"/>
  <c r="AK40" i="3"/>
  <c r="AJ40" i="3"/>
  <c r="AF40" i="3"/>
  <c r="AE40" i="3"/>
  <c r="AD40" i="3"/>
  <c r="AC40" i="3"/>
  <c r="AB40" i="3"/>
  <c r="AA40" i="3"/>
  <c r="Z40" i="3"/>
  <c r="Y40" i="3"/>
  <c r="U40" i="3"/>
  <c r="T40" i="3"/>
  <c r="S40" i="3"/>
  <c r="R40" i="3"/>
  <c r="Q40" i="3"/>
  <c r="P40" i="3"/>
  <c r="O40" i="3"/>
  <c r="N40" i="3"/>
  <c r="D40" i="3"/>
  <c r="E40" i="3"/>
  <c r="F40" i="3"/>
  <c r="G40" i="3"/>
  <c r="H40" i="3"/>
  <c r="I40" i="3"/>
  <c r="J40" i="3"/>
  <c r="C40" i="3"/>
  <c r="BB116" i="1" l="1"/>
  <c r="BA116" i="1"/>
  <c r="AZ116" i="1"/>
  <c r="AY116" i="1"/>
  <c r="AJ116" i="1"/>
  <c r="AI116" i="1"/>
  <c r="AH116" i="1"/>
  <c r="AG116" i="1"/>
  <c r="U116" i="1"/>
  <c r="T116" i="1"/>
  <c r="S116" i="1"/>
  <c r="R116" i="1"/>
  <c r="D116" i="1"/>
  <c r="D124" i="1" s="1"/>
  <c r="E116" i="1"/>
  <c r="E124" i="1" s="1"/>
  <c r="F116" i="1"/>
  <c r="F124" i="1" s="1"/>
  <c r="C116" i="1"/>
  <c r="C124" i="1" s="1"/>
  <c r="BH40" i="1"/>
  <c r="BG40" i="1"/>
  <c r="BF40" i="1"/>
  <c r="BE40" i="1"/>
  <c r="BD40" i="1"/>
  <c r="BC40" i="1"/>
  <c r="BB40" i="1"/>
  <c r="BA40" i="1"/>
  <c r="AZ40" i="1"/>
  <c r="AY40" i="1"/>
  <c r="AP40" i="1"/>
  <c r="AO40" i="1"/>
  <c r="AN40" i="1"/>
  <c r="AM40" i="1"/>
  <c r="AL40" i="1"/>
  <c r="AK40" i="1"/>
  <c r="AJ40" i="1"/>
  <c r="AI40" i="1"/>
  <c r="AH40" i="1"/>
  <c r="AG40" i="1"/>
  <c r="AA40" i="1"/>
  <c r="Z40" i="1"/>
  <c r="Y40" i="1"/>
  <c r="X40" i="1"/>
  <c r="W40" i="1"/>
  <c r="V40" i="1"/>
  <c r="U40" i="1"/>
  <c r="T40" i="1"/>
  <c r="S40" i="1"/>
  <c r="R40" i="1"/>
  <c r="D40" i="1"/>
  <c r="E40" i="1"/>
  <c r="F40" i="1"/>
  <c r="D29" i="2" s="1"/>
  <c r="G40" i="1"/>
  <c r="E29" i="2" s="1"/>
  <c r="H40" i="1"/>
  <c r="I40" i="1"/>
  <c r="F29" i="2" s="1"/>
  <c r="J40" i="1"/>
  <c r="G29" i="2" s="1"/>
  <c r="K40" i="1"/>
  <c r="L40" i="1"/>
  <c r="H29" i="2" s="1"/>
  <c r="C40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AQ32" i="1"/>
  <c r="AQ31" i="1"/>
  <c r="AQ30" i="1"/>
  <c r="AQ29" i="1"/>
  <c r="AB32" i="1"/>
  <c r="AB31" i="1"/>
  <c r="AB30" i="1"/>
  <c r="AB29" i="1"/>
  <c r="M32" i="1"/>
  <c r="M31" i="1"/>
  <c r="M30" i="1"/>
  <c r="M29" i="1"/>
  <c r="AB40" i="1" l="1"/>
  <c r="AQ40" i="1"/>
  <c r="BI38" i="1"/>
  <c r="BI40" i="1"/>
  <c r="BI47" i="1" s="1"/>
  <c r="B106" i="2"/>
  <c r="C106" i="2"/>
  <c r="B103" i="2"/>
  <c r="C103" i="2"/>
  <c r="B29" i="2"/>
  <c r="B104" i="2"/>
  <c r="C104" i="2"/>
  <c r="M40" i="1"/>
  <c r="G85" i="2" s="1"/>
  <c r="B105" i="2"/>
  <c r="C105" i="2"/>
  <c r="C29" i="2"/>
  <c r="BI35" i="1"/>
  <c r="BI39" i="1"/>
  <c r="BI34" i="1"/>
  <c r="BI36" i="1"/>
  <c r="BI37" i="1"/>
  <c r="BI45" i="1" l="1"/>
  <c r="BI46" i="1"/>
  <c r="BI43" i="1"/>
  <c r="F85" i="2"/>
  <c r="BI44" i="1"/>
  <c r="I29" i="2"/>
  <c r="BI42" i="1"/>
  <c r="BJ32" i="1" l="1"/>
  <c r="BJ31" i="1"/>
  <c r="BJ30" i="1"/>
  <c r="BJ29" i="1"/>
  <c r="AR32" i="1"/>
  <c r="AR31" i="1"/>
  <c r="AR30" i="1"/>
  <c r="AR29" i="1"/>
  <c r="AC29" i="1"/>
  <c r="AC30" i="1"/>
  <c r="AC31" i="1"/>
  <c r="AC32" i="1"/>
  <c r="N29" i="1"/>
  <c r="N30" i="1"/>
  <c r="N31" i="1"/>
  <c r="N32" i="1"/>
  <c r="AP39" i="3" l="1"/>
  <c r="AP46" i="3" s="1"/>
  <c r="AO39" i="3"/>
  <c r="AO46" i="3" s="1"/>
  <c r="AN39" i="3"/>
  <c r="AN46" i="3" s="1"/>
  <c r="AM39" i="3"/>
  <c r="AM46" i="3" s="1"/>
  <c r="AL39" i="3"/>
  <c r="AL46" i="3" s="1"/>
  <c r="AK39" i="3"/>
  <c r="AK46" i="3" s="1"/>
  <c r="AJ39" i="3"/>
  <c r="AJ46" i="3" s="1"/>
  <c r="AP38" i="3"/>
  <c r="AP45" i="3" s="1"/>
  <c r="AO38" i="3"/>
  <c r="AO45" i="3" s="1"/>
  <c r="AN38" i="3"/>
  <c r="AN45" i="3" s="1"/>
  <c r="AM38" i="3"/>
  <c r="AM45" i="3" s="1"/>
  <c r="AL38" i="3"/>
  <c r="AL45" i="3" s="1"/>
  <c r="AK38" i="3"/>
  <c r="AK45" i="3" s="1"/>
  <c r="AJ38" i="3"/>
  <c r="AJ45" i="3" s="1"/>
  <c r="AP37" i="3"/>
  <c r="AP44" i="3" s="1"/>
  <c r="AO37" i="3"/>
  <c r="AO44" i="3" s="1"/>
  <c r="AN37" i="3"/>
  <c r="AN44" i="3" s="1"/>
  <c r="AM37" i="3"/>
  <c r="AM44" i="3" s="1"/>
  <c r="AL37" i="3"/>
  <c r="AL44" i="3" s="1"/>
  <c r="AK37" i="3"/>
  <c r="AK44" i="3" s="1"/>
  <c r="AJ37" i="3"/>
  <c r="AJ44" i="3" s="1"/>
  <c r="AP36" i="3"/>
  <c r="AP43" i="3" s="1"/>
  <c r="AO36" i="3"/>
  <c r="AO43" i="3" s="1"/>
  <c r="AN36" i="3"/>
  <c r="AN43" i="3" s="1"/>
  <c r="AM36" i="3"/>
  <c r="AM43" i="3" s="1"/>
  <c r="AL36" i="3"/>
  <c r="AL43" i="3" s="1"/>
  <c r="AK36" i="3"/>
  <c r="AK43" i="3" s="1"/>
  <c r="AJ36" i="3"/>
  <c r="AJ43" i="3" s="1"/>
  <c r="AP35" i="3"/>
  <c r="AP42" i="3" s="1"/>
  <c r="AO35" i="3"/>
  <c r="AO42" i="3" s="1"/>
  <c r="AN35" i="3"/>
  <c r="AN42" i="3" s="1"/>
  <c r="AM35" i="3"/>
  <c r="AM42" i="3" s="1"/>
  <c r="AL35" i="3"/>
  <c r="AL42" i="3" s="1"/>
  <c r="AK35" i="3"/>
  <c r="AK42" i="3" s="1"/>
  <c r="AJ35" i="3"/>
  <c r="AJ42" i="3" s="1"/>
  <c r="AP34" i="3"/>
  <c r="AO34" i="3"/>
  <c r="AN34" i="3"/>
  <c r="AM34" i="3"/>
  <c r="AL34" i="3"/>
  <c r="AK34" i="3"/>
  <c r="AJ34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5" i="1"/>
  <c r="AQ34" i="3" l="1"/>
  <c r="AQ35" i="3"/>
  <c r="AQ36" i="3"/>
  <c r="AQ44" i="3" s="1"/>
  <c r="AQ37" i="3"/>
  <c r="AQ39" i="3"/>
  <c r="AQ38" i="3"/>
  <c r="AQ43" i="3"/>
  <c r="AQ42" i="3" l="1"/>
  <c r="AQ46" i="3"/>
  <c r="AQ45" i="3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BB115" i="1" l="1"/>
  <c r="BB123" i="1" s="1"/>
  <c r="BA115" i="1"/>
  <c r="BA123" i="1" s="1"/>
  <c r="AZ115" i="1"/>
  <c r="AZ123" i="1" s="1"/>
  <c r="AY115" i="1"/>
  <c r="AY123" i="1" s="1"/>
  <c r="BB114" i="1"/>
  <c r="BB122" i="1" s="1"/>
  <c r="BA114" i="1"/>
  <c r="BA122" i="1" s="1"/>
  <c r="AZ114" i="1"/>
  <c r="AZ122" i="1" s="1"/>
  <c r="AY114" i="1"/>
  <c r="AY122" i="1" s="1"/>
  <c r="BB113" i="1"/>
  <c r="BB121" i="1" s="1"/>
  <c r="BA113" i="1"/>
  <c r="BA121" i="1" s="1"/>
  <c r="AZ113" i="1"/>
  <c r="AZ121" i="1" s="1"/>
  <c r="AY113" i="1"/>
  <c r="AY121" i="1" s="1"/>
  <c r="BB112" i="1"/>
  <c r="BB120" i="1" s="1"/>
  <c r="BA112" i="1"/>
  <c r="BA120" i="1" s="1"/>
  <c r="AZ112" i="1"/>
  <c r="AZ120" i="1" s="1"/>
  <c r="AY112" i="1"/>
  <c r="AY120" i="1" s="1"/>
  <c r="BB111" i="1"/>
  <c r="BB119" i="1" s="1"/>
  <c r="BA111" i="1"/>
  <c r="BA119" i="1" s="1"/>
  <c r="AZ111" i="1"/>
  <c r="AZ119" i="1" s="1"/>
  <c r="AY111" i="1"/>
  <c r="AY119" i="1" s="1"/>
  <c r="BB110" i="1"/>
  <c r="BB118" i="1" s="1"/>
  <c r="BA110" i="1"/>
  <c r="BA118" i="1" s="1"/>
  <c r="AZ110" i="1"/>
  <c r="AZ118" i="1" s="1"/>
  <c r="AY110" i="1"/>
  <c r="AY118" i="1" s="1"/>
  <c r="BH39" i="1"/>
  <c r="BG39" i="1"/>
  <c r="BF39" i="1"/>
  <c r="BF47" i="1" s="1"/>
  <c r="BE39" i="1"/>
  <c r="BE47" i="1" s="1"/>
  <c r="BD39" i="1"/>
  <c r="BC39" i="1"/>
  <c r="BB39" i="1"/>
  <c r="BB47" i="1" s="1"/>
  <c r="BA39" i="1"/>
  <c r="BA47" i="1" s="1"/>
  <c r="AZ39" i="1"/>
  <c r="AY39" i="1"/>
  <c r="BH38" i="1"/>
  <c r="BG38" i="1"/>
  <c r="BF38" i="1"/>
  <c r="BE38" i="1"/>
  <c r="BD38" i="1"/>
  <c r="BC38" i="1"/>
  <c r="BB38" i="1"/>
  <c r="BA38" i="1"/>
  <c r="AZ38" i="1"/>
  <c r="AY38" i="1"/>
  <c r="BH37" i="1"/>
  <c r="BG37" i="1"/>
  <c r="BF37" i="1"/>
  <c r="BE37" i="1"/>
  <c r="BD37" i="1"/>
  <c r="BC37" i="1"/>
  <c r="BB37" i="1"/>
  <c r="BA37" i="1"/>
  <c r="AZ37" i="1"/>
  <c r="AY37" i="1"/>
  <c r="BH36" i="1"/>
  <c r="BG36" i="1"/>
  <c r="BF36" i="1"/>
  <c r="BE36" i="1"/>
  <c r="BD36" i="1"/>
  <c r="BC36" i="1"/>
  <c r="BB36" i="1"/>
  <c r="BA36" i="1"/>
  <c r="AZ36" i="1"/>
  <c r="AY36" i="1"/>
  <c r="BH35" i="1"/>
  <c r="BG35" i="1"/>
  <c r="BF35" i="1"/>
  <c r="BE35" i="1"/>
  <c r="BD35" i="1"/>
  <c r="BC35" i="1"/>
  <c r="BB35" i="1"/>
  <c r="BA35" i="1"/>
  <c r="AZ35" i="1"/>
  <c r="AY35" i="1"/>
  <c r="BH34" i="1"/>
  <c r="BG34" i="1"/>
  <c r="BF34" i="1"/>
  <c r="BE34" i="1"/>
  <c r="BD34" i="1"/>
  <c r="BC34" i="1"/>
  <c r="BB34" i="1"/>
  <c r="BA34" i="1"/>
  <c r="AZ34" i="1"/>
  <c r="AY34" i="1"/>
  <c r="BA42" i="1" l="1"/>
  <c r="BE42" i="1"/>
  <c r="AY42" i="1"/>
  <c r="BC42" i="1"/>
  <c r="BG42" i="1"/>
  <c r="BA43" i="1"/>
  <c r="BE43" i="1"/>
  <c r="AY44" i="1"/>
  <c r="BC44" i="1"/>
  <c r="BG44" i="1"/>
  <c r="BA45" i="1"/>
  <c r="BE45" i="1"/>
  <c r="AY46" i="1"/>
  <c r="AY47" i="1"/>
  <c r="BC46" i="1"/>
  <c r="BC47" i="1"/>
  <c r="BG46" i="1"/>
  <c r="BG47" i="1"/>
  <c r="BB42" i="1"/>
  <c r="BF42" i="1"/>
  <c r="AZ42" i="1"/>
  <c r="BD42" i="1"/>
  <c r="BH42" i="1"/>
  <c r="BB43" i="1"/>
  <c r="BF43" i="1"/>
  <c r="AZ44" i="1"/>
  <c r="BD44" i="1"/>
  <c r="BH44" i="1"/>
  <c r="BB45" i="1"/>
  <c r="BF45" i="1"/>
  <c r="AZ46" i="1"/>
  <c r="AZ47" i="1"/>
  <c r="BD46" i="1"/>
  <c r="BD47" i="1"/>
  <c r="BH46" i="1"/>
  <c r="BH47" i="1"/>
  <c r="AY43" i="1"/>
  <c r="BC43" i="1"/>
  <c r="BG43" i="1"/>
  <c r="BA44" i="1"/>
  <c r="BE44" i="1"/>
  <c r="AY45" i="1"/>
  <c r="BC45" i="1"/>
  <c r="BG45" i="1"/>
  <c r="BA46" i="1"/>
  <c r="BE46" i="1"/>
  <c r="AZ43" i="1"/>
  <c r="BD43" i="1"/>
  <c r="BH43" i="1"/>
  <c r="BB44" i="1"/>
  <c r="BF44" i="1"/>
  <c r="AZ45" i="1"/>
  <c r="BD45" i="1"/>
  <c r="BH45" i="1"/>
  <c r="BB46" i="1"/>
  <c r="BF46" i="1"/>
  <c r="AE39" i="3" l="1"/>
  <c r="AE46" i="3" s="1"/>
  <c r="AD39" i="3"/>
  <c r="AD46" i="3" s="1"/>
  <c r="AC39" i="3"/>
  <c r="AC46" i="3" s="1"/>
  <c r="AB39" i="3"/>
  <c r="AB46" i="3" s="1"/>
  <c r="AA39" i="3"/>
  <c r="AA46" i="3" s="1"/>
  <c r="Z39" i="3"/>
  <c r="Z46" i="3" s="1"/>
  <c r="Y39" i="3"/>
  <c r="Y46" i="3" s="1"/>
  <c r="AE38" i="3"/>
  <c r="AE45" i="3" s="1"/>
  <c r="AD38" i="3"/>
  <c r="AD45" i="3" s="1"/>
  <c r="AC38" i="3"/>
  <c r="AC45" i="3" s="1"/>
  <c r="AB38" i="3"/>
  <c r="AB45" i="3" s="1"/>
  <c r="AA38" i="3"/>
  <c r="AA45" i="3" s="1"/>
  <c r="Z38" i="3"/>
  <c r="Z45" i="3" s="1"/>
  <c r="Y38" i="3"/>
  <c r="Y45" i="3" s="1"/>
  <c r="AE37" i="3"/>
  <c r="AE44" i="3" s="1"/>
  <c r="AD37" i="3"/>
  <c r="AD44" i="3" s="1"/>
  <c r="AC37" i="3"/>
  <c r="AC44" i="3" s="1"/>
  <c r="AB37" i="3"/>
  <c r="AB44" i="3" s="1"/>
  <c r="AA37" i="3"/>
  <c r="AA44" i="3" s="1"/>
  <c r="Z37" i="3"/>
  <c r="Z44" i="3" s="1"/>
  <c r="Y37" i="3"/>
  <c r="Y44" i="3" s="1"/>
  <c r="AE36" i="3"/>
  <c r="AE43" i="3" s="1"/>
  <c r="AD36" i="3"/>
  <c r="AD43" i="3" s="1"/>
  <c r="AC36" i="3"/>
  <c r="AC43" i="3" s="1"/>
  <c r="AB36" i="3"/>
  <c r="AB43" i="3" s="1"/>
  <c r="AA36" i="3"/>
  <c r="AA43" i="3" s="1"/>
  <c r="Z36" i="3"/>
  <c r="Z43" i="3" s="1"/>
  <c r="Y36" i="3"/>
  <c r="Y43" i="3" s="1"/>
  <c r="AE35" i="3"/>
  <c r="AE42" i="3" s="1"/>
  <c r="AD35" i="3"/>
  <c r="AD42" i="3" s="1"/>
  <c r="AC35" i="3"/>
  <c r="AC42" i="3" s="1"/>
  <c r="AB35" i="3"/>
  <c r="AB42" i="3" s="1"/>
  <c r="AA35" i="3"/>
  <c r="AA42" i="3" s="1"/>
  <c r="Z35" i="3"/>
  <c r="Z42" i="3" s="1"/>
  <c r="Y35" i="3"/>
  <c r="Y42" i="3" s="1"/>
  <c r="AE34" i="3"/>
  <c r="AD34" i="3"/>
  <c r="AC34" i="3"/>
  <c r="AB34" i="3"/>
  <c r="AA34" i="3"/>
  <c r="Z34" i="3"/>
  <c r="Y34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J115" i="1"/>
  <c r="AJ123" i="1" s="1"/>
  <c r="AI115" i="1"/>
  <c r="AI123" i="1" s="1"/>
  <c r="AH115" i="1"/>
  <c r="AH123" i="1" s="1"/>
  <c r="AG115" i="1"/>
  <c r="AG123" i="1" s="1"/>
  <c r="AJ114" i="1"/>
  <c r="AJ122" i="1" s="1"/>
  <c r="AI114" i="1"/>
  <c r="AI122" i="1" s="1"/>
  <c r="AH114" i="1"/>
  <c r="AH122" i="1" s="1"/>
  <c r="AG114" i="1"/>
  <c r="AG122" i="1" s="1"/>
  <c r="AJ113" i="1"/>
  <c r="AJ121" i="1" s="1"/>
  <c r="AI113" i="1"/>
  <c r="AI121" i="1" s="1"/>
  <c r="AH113" i="1"/>
  <c r="AH121" i="1" s="1"/>
  <c r="AG113" i="1"/>
  <c r="AG121" i="1" s="1"/>
  <c r="AJ112" i="1"/>
  <c r="AJ120" i="1" s="1"/>
  <c r="AI112" i="1"/>
  <c r="AI120" i="1" s="1"/>
  <c r="AH112" i="1"/>
  <c r="AH120" i="1" s="1"/>
  <c r="AG112" i="1"/>
  <c r="AG120" i="1" s="1"/>
  <c r="AJ111" i="1"/>
  <c r="AJ119" i="1" s="1"/>
  <c r="AI111" i="1"/>
  <c r="AI119" i="1" s="1"/>
  <c r="AH111" i="1"/>
  <c r="AH119" i="1" s="1"/>
  <c r="AG111" i="1"/>
  <c r="AG119" i="1" s="1"/>
  <c r="AJ110" i="1"/>
  <c r="AJ118" i="1" s="1"/>
  <c r="AI110" i="1"/>
  <c r="AI118" i="1" s="1"/>
  <c r="AH110" i="1"/>
  <c r="AH118" i="1" s="1"/>
  <c r="AG110" i="1"/>
  <c r="AG118" i="1" s="1"/>
  <c r="AP39" i="1"/>
  <c r="AP47" i="1" s="1"/>
  <c r="AO39" i="1"/>
  <c r="AO47" i="1" s="1"/>
  <c r="AN39" i="1"/>
  <c r="AN47" i="1" s="1"/>
  <c r="AM39" i="1"/>
  <c r="AL39" i="1"/>
  <c r="AL47" i="1" s="1"/>
  <c r="AK39" i="1"/>
  <c r="AK47" i="1" s="1"/>
  <c r="AJ39" i="1"/>
  <c r="AJ47" i="1" s="1"/>
  <c r="AI39" i="1"/>
  <c r="AH39" i="1"/>
  <c r="AH47" i="1" s="1"/>
  <c r="AG39" i="1"/>
  <c r="AG47" i="1" s="1"/>
  <c r="AP38" i="1"/>
  <c r="AO38" i="1"/>
  <c r="AN38" i="1"/>
  <c r="AM38" i="1"/>
  <c r="AL38" i="1"/>
  <c r="AK38" i="1"/>
  <c r="AJ38" i="1"/>
  <c r="AI38" i="1"/>
  <c r="AH38" i="1"/>
  <c r="AG38" i="1"/>
  <c r="AP37" i="1"/>
  <c r="AO37" i="1"/>
  <c r="AN37" i="1"/>
  <c r="AM37" i="1"/>
  <c r="AL37" i="1"/>
  <c r="AK37" i="1"/>
  <c r="AJ37" i="1"/>
  <c r="AI37" i="1"/>
  <c r="AH37" i="1"/>
  <c r="AG37" i="1"/>
  <c r="AP36" i="1"/>
  <c r="AO36" i="1"/>
  <c r="AN36" i="1"/>
  <c r="AM36" i="1"/>
  <c r="AL36" i="1"/>
  <c r="AK36" i="1"/>
  <c r="AJ36" i="1"/>
  <c r="AI36" i="1"/>
  <c r="AH36" i="1"/>
  <c r="AG36" i="1"/>
  <c r="AP35" i="1"/>
  <c r="AO35" i="1"/>
  <c r="AN35" i="1"/>
  <c r="AM35" i="1"/>
  <c r="AL35" i="1"/>
  <c r="AK35" i="1"/>
  <c r="AJ35" i="1"/>
  <c r="AI35" i="1"/>
  <c r="AH35" i="1"/>
  <c r="AG35" i="1"/>
  <c r="AP34" i="1"/>
  <c r="AO34" i="1"/>
  <c r="AN34" i="1"/>
  <c r="AM34" i="1"/>
  <c r="AL34" i="1"/>
  <c r="AK34" i="1"/>
  <c r="AJ34" i="1"/>
  <c r="AI34" i="1"/>
  <c r="AH34" i="1"/>
  <c r="AG34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N42" i="1" l="1"/>
  <c r="AL43" i="1"/>
  <c r="AJ43" i="1"/>
  <c r="AN43" i="1"/>
  <c r="AH44" i="1"/>
  <c r="AL44" i="1"/>
  <c r="AN46" i="1"/>
  <c r="AP44" i="1"/>
  <c r="AJ45" i="1"/>
  <c r="AG42" i="1"/>
  <c r="AO42" i="1"/>
  <c r="AI42" i="1"/>
  <c r="AM42" i="1"/>
  <c r="AG43" i="1"/>
  <c r="AK43" i="1"/>
  <c r="AO43" i="1"/>
  <c r="AI45" i="1"/>
  <c r="AM44" i="1"/>
  <c r="AG46" i="1"/>
  <c r="AO46" i="1"/>
  <c r="AJ42" i="1"/>
  <c r="AH43" i="1"/>
  <c r="AP43" i="1"/>
  <c r="AK42" i="1"/>
  <c r="AM45" i="1"/>
  <c r="AL42" i="1"/>
  <c r="AP45" i="1"/>
  <c r="AJ46" i="1"/>
  <c r="AN45" i="1"/>
  <c r="AI46" i="1"/>
  <c r="AI47" i="1"/>
  <c r="AM46" i="1"/>
  <c r="AM47" i="1"/>
  <c r="AI44" i="1"/>
  <c r="AH42" i="1"/>
  <c r="AP42" i="1"/>
  <c r="AH45" i="1"/>
  <c r="AL45" i="1"/>
  <c r="AG44" i="1"/>
  <c r="AK44" i="1"/>
  <c r="AO44" i="1"/>
  <c r="AK46" i="1"/>
  <c r="AF38" i="3"/>
  <c r="AF34" i="3"/>
  <c r="AF35" i="3"/>
  <c r="AF42" i="3" s="1"/>
  <c r="AF36" i="3"/>
  <c r="AF37" i="3"/>
  <c r="AF39" i="3"/>
  <c r="AF46" i="3" s="1"/>
  <c r="AQ39" i="1"/>
  <c r="AQ47" i="1" s="1"/>
  <c r="AQ34" i="1"/>
  <c r="AQ37" i="1"/>
  <c r="AQ38" i="1"/>
  <c r="AQ35" i="1"/>
  <c r="AQ36" i="1"/>
  <c r="AI43" i="1"/>
  <c r="AM43" i="1"/>
  <c r="AJ44" i="1"/>
  <c r="AN44" i="1"/>
  <c r="AG45" i="1"/>
  <c r="AK45" i="1"/>
  <c r="AO45" i="1"/>
  <c r="AH46" i="1"/>
  <c r="AL46" i="1"/>
  <c r="AP46" i="1"/>
  <c r="AF43" i="3" l="1"/>
  <c r="AF44" i="3"/>
  <c r="AF45" i="3"/>
  <c r="AQ46" i="1"/>
  <c r="AQ43" i="1"/>
  <c r="AQ45" i="1"/>
  <c r="AQ42" i="1"/>
  <c r="AQ44" i="1"/>
  <c r="T39" i="3"/>
  <c r="T46" i="3" s="1"/>
  <c r="S39" i="3"/>
  <c r="S46" i="3" s="1"/>
  <c r="R39" i="3"/>
  <c r="R46" i="3" s="1"/>
  <c r="Q39" i="3"/>
  <c r="Q46" i="3" s="1"/>
  <c r="P39" i="3"/>
  <c r="P46" i="3" s="1"/>
  <c r="O39" i="3"/>
  <c r="O46" i="3" s="1"/>
  <c r="N39" i="3"/>
  <c r="N46" i="3" s="1"/>
  <c r="T38" i="3"/>
  <c r="T45" i="3" s="1"/>
  <c r="S38" i="3"/>
  <c r="S45" i="3" s="1"/>
  <c r="R38" i="3"/>
  <c r="R45" i="3" s="1"/>
  <c r="Q38" i="3"/>
  <c r="Q45" i="3" s="1"/>
  <c r="P38" i="3"/>
  <c r="P45" i="3" s="1"/>
  <c r="O38" i="3"/>
  <c r="O45" i="3" s="1"/>
  <c r="N38" i="3"/>
  <c r="N45" i="3" s="1"/>
  <c r="T37" i="3"/>
  <c r="T44" i="3" s="1"/>
  <c r="S37" i="3"/>
  <c r="S44" i="3" s="1"/>
  <c r="R37" i="3"/>
  <c r="R44" i="3" s="1"/>
  <c r="Q37" i="3"/>
  <c r="Q44" i="3" s="1"/>
  <c r="P37" i="3"/>
  <c r="P44" i="3" s="1"/>
  <c r="O37" i="3"/>
  <c r="O44" i="3" s="1"/>
  <c r="N37" i="3"/>
  <c r="N44" i="3" s="1"/>
  <c r="T36" i="3"/>
  <c r="T43" i="3" s="1"/>
  <c r="S36" i="3"/>
  <c r="S43" i="3" s="1"/>
  <c r="R36" i="3"/>
  <c r="R43" i="3" s="1"/>
  <c r="Q36" i="3"/>
  <c r="Q43" i="3" s="1"/>
  <c r="P36" i="3"/>
  <c r="P43" i="3" s="1"/>
  <c r="O36" i="3"/>
  <c r="O43" i="3" s="1"/>
  <c r="N36" i="3"/>
  <c r="N43" i="3" s="1"/>
  <c r="T35" i="3"/>
  <c r="T42" i="3" s="1"/>
  <c r="S35" i="3"/>
  <c r="S42" i="3" s="1"/>
  <c r="R35" i="3"/>
  <c r="R42" i="3" s="1"/>
  <c r="Q35" i="3"/>
  <c r="Q42" i="3" s="1"/>
  <c r="P35" i="3"/>
  <c r="P42" i="3" s="1"/>
  <c r="O35" i="3"/>
  <c r="O42" i="3" s="1"/>
  <c r="N35" i="3"/>
  <c r="N42" i="3" s="1"/>
  <c r="T34" i="3"/>
  <c r="S34" i="3"/>
  <c r="R34" i="3"/>
  <c r="Q34" i="3"/>
  <c r="P34" i="3"/>
  <c r="O34" i="3"/>
  <c r="N34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115" i="1"/>
  <c r="U123" i="1" s="1"/>
  <c r="T115" i="1"/>
  <c r="T123" i="1" s="1"/>
  <c r="S115" i="1"/>
  <c r="S123" i="1" s="1"/>
  <c r="R115" i="1"/>
  <c r="R123" i="1" s="1"/>
  <c r="U114" i="1"/>
  <c r="U122" i="1" s="1"/>
  <c r="T114" i="1"/>
  <c r="T122" i="1" s="1"/>
  <c r="S114" i="1"/>
  <c r="S122" i="1" s="1"/>
  <c r="R114" i="1"/>
  <c r="R122" i="1" s="1"/>
  <c r="U113" i="1"/>
  <c r="U121" i="1" s="1"/>
  <c r="T113" i="1"/>
  <c r="T121" i="1" s="1"/>
  <c r="S113" i="1"/>
  <c r="S121" i="1" s="1"/>
  <c r="R113" i="1"/>
  <c r="R121" i="1" s="1"/>
  <c r="U112" i="1"/>
  <c r="U120" i="1" s="1"/>
  <c r="T112" i="1"/>
  <c r="T120" i="1" s="1"/>
  <c r="S112" i="1"/>
  <c r="S120" i="1" s="1"/>
  <c r="R112" i="1"/>
  <c r="R120" i="1" s="1"/>
  <c r="U111" i="1"/>
  <c r="U119" i="1" s="1"/>
  <c r="T111" i="1"/>
  <c r="T119" i="1" s="1"/>
  <c r="S111" i="1"/>
  <c r="S119" i="1" s="1"/>
  <c r="R111" i="1"/>
  <c r="R119" i="1" s="1"/>
  <c r="U110" i="1"/>
  <c r="U118" i="1" s="1"/>
  <c r="T110" i="1"/>
  <c r="T118" i="1" s="1"/>
  <c r="S110" i="1"/>
  <c r="S118" i="1" s="1"/>
  <c r="R110" i="1"/>
  <c r="R118" i="1" s="1"/>
  <c r="AA39" i="1"/>
  <c r="AA47" i="1" s="1"/>
  <c r="Z39" i="1"/>
  <c r="Z47" i="1" s="1"/>
  <c r="Y39" i="1"/>
  <c r="Y47" i="1" s="1"/>
  <c r="X39" i="1"/>
  <c r="W39" i="1"/>
  <c r="W47" i="1" s="1"/>
  <c r="V39" i="1"/>
  <c r="V47" i="1" s="1"/>
  <c r="U39" i="1"/>
  <c r="U47" i="1" s="1"/>
  <c r="T39" i="1"/>
  <c r="S39" i="1"/>
  <c r="S47" i="1" s="1"/>
  <c r="R39" i="1"/>
  <c r="R47" i="1" s="1"/>
  <c r="AA38" i="1"/>
  <c r="Z38" i="1"/>
  <c r="Y38" i="1"/>
  <c r="X38" i="1"/>
  <c r="W38" i="1"/>
  <c r="V38" i="1"/>
  <c r="U38" i="1"/>
  <c r="T38" i="1"/>
  <c r="S38" i="1"/>
  <c r="R38" i="1"/>
  <c r="AA37" i="1"/>
  <c r="Z37" i="1"/>
  <c r="Y37" i="1"/>
  <c r="X37" i="1"/>
  <c r="W37" i="1"/>
  <c r="V37" i="1"/>
  <c r="U37" i="1"/>
  <c r="T37" i="1"/>
  <c r="S37" i="1"/>
  <c r="R37" i="1"/>
  <c r="AA36" i="1"/>
  <c r="Z36" i="1"/>
  <c r="Y36" i="1"/>
  <c r="X36" i="1"/>
  <c r="W36" i="1"/>
  <c r="V36" i="1"/>
  <c r="U36" i="1"/>
  <c r="T36" i="1"/>
  <c r="S36" i="1"/>
  <c r="R36" i="1"/>
  <c r="AA35" i="1"/>
  <c r="Z35" i="1"/>
  <c r="Y35" i="1"/>
  <c r="X35" i="1"/>
  <c r="W35" i="1"/>
  <c r="V35" i="1"/>
  <c r="U35" i="1"/>
  <c r="T35" i="1"/>
  <c r="S35" i="1"/>
  <c r="R35" i="1"/>
  <c r="AA34" i="1"/>
  <c r="Z34" i="1"/>
  <c r="Y34" i="1"/>
  <c r="X34" i="1"/>
  <c r="W34" i="1"/>
  <c r="V34" i="1"/>
  <c r="U34" i="1"/>
  <c r="T34" i="1"/>
  <c r="S34" i="1"/>
  <c r="R34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Y42" i="1" l="1"/>
  <c r="W43" i="1"/>
  <c r="U43" i="1"/>
  <c r="Y43" i="1"/>
  <c r="S44" i="1"/>
  <c r="W44" i="1"/>
  <c r="AA44" i="1"/>
  <c r="U45" i="1"/>
  <c r="Y46" i="1"/>
  <c r="R42" i="1"/>
  <c r="Z42" i="1"/>
  <c r="T42" i="1"/>
  <c r="X42" i="1"/>
  <c r="R43" i="1"/>
  <c r="V43" i="1"/>
  <c r="Z43" i="1"/>
  <c r="T44" i="1"/>
  <c r="X44" i="1"/>
  <c r="R46" i="1"/>
  <c r="Z46" i="1"/>
  <c r="U42" i="1"/>
  <c r="S43" i="1"/>
  <c r="AA43" i="1"/>
  <c r="V42" i="1"/>
  <c r="X45" i="1"/>
  <c r="Y45" i="1"/>
  <c r="T46" i="1"/>
  <c r="T47" i="1"/>
  <c r="T45" i="1"/>
  <c r="S42" i="1"/>
  <c r="W42" i="1"/>
  <c r="AA42" i="1"/>
  <c r="S45" i="1"/>
  <c r="W45" i="1"/>
  <c r="AA45" i="1"/>
  <c r="U46" i="1"/>
  <c r="X46" i="1"/>
  <c r="X47" i="1"/>
  <c r="R44" i="1"/>
  <c r="V44" i="1"/>
  <c r="Z44" i="1"/>
  <c r="V46" i="1"/>
  <c r="U38" i="3"/>
  <c r="U34" i="3"/>
  <c r="U35" i="3"/>
  <c r="U42" i="3" s="1"/>
  <c r="U36" i="3"/>
  <c r="U43" i="3" s="1"/>
  <c r="U37" i="3"/>
  <c r="U39" i="3"/>
  <c r="AB36" i="1"/>
  <c r="AB35" i="1"/>
  <c r="AB37" i="1"/>
  <c r="AB39" i="1"/>
  <c r="AB47" i="1" s="1"/>
  <c r="AB34" i="1"/>
  <c r="AB38" i="1"/>
  <c r="U46" i="3"/>
  <c r="T43" i="1"/>
  <c r="X43" i="1"/>
  <c r="U44" i="1"/>
  <c r="Y44" i="1"/>
  <c r="R45" i="1"/>
  <c r="V45" i="1"/>
  <c r="Z45" i="1"/>
  <c r="S46" i="1"/>
  <c r="W46" i="1"/>
  <c r="AA46" i="1"/>
  <c r="U44" i="3" l="1"/>
  <c r="U45" i="3"/>
  <c r="AB42" i="1"/>
  <c r="AB45" i="1"/>
  <c r="AB43" i="1"/>
  <c r="AB46" i="1"/>
  <c r="AB44" i="1"/>
  <c r="C110" i="1"/>
  <c r="C118" i="1" s="1"/>
  <c r="D110" i="1"/>
  <c r="D118" i="1" s="1"/>
  <c r="E110" i="1"/>
  <c r="E118" i="1" s="1"/>
  <c r="F110" i="1"/>
  <c r="F118" i="1" s="1"/>
  <c r="D111" i="1"/>
  <c r="D119" i="1" s="1"/>
  <c r="E111" i="1"/>
  <c r="E119" i="1" s="1"/>
  <c r="F111" i="1"/>
  <c r="F119" i="1" s="1"/>
  <c r="C111" i="1"/>
  <c r="C119" i="1" s="1"/>
  <c r="D112" i="1"/>
  <c r="D120" i="1" s="1"/>
  <c r="E112" i="1"/>
  <c r="E120" i="1" s="1"/>
  <c r="F112" i="1"/>
  <c r="F120" i="1" s="1"/>
  <c r="C112" i="1"/>
  <c r="C120" i="1" s="1"/>
  <c r="D113" i="1"/>
  <c r="D121" i="1" s="1"/>
  <c r="E113" i="1"/>
  <c r="E121" i="1" s="1"/>
  <c r="F113" i="1"/>
  <c r="F121" i="1" s="1"/>
  <c r="C113" i="1"/>
  <c r="C121" i="1" s="1"/>
  <c r="D114" i="1"/>
  <c r="D122" i="1" s="1"/>
  <c r="E114" i="1"/>
  <c r="E122" i="1" s="1"/>
  <c r="F114" i="1"/>
  <c r="F122" i="1" s="1"/>
  <c r="C114" i="1"/>
  <c r="C122" i="1" s="1"/>
  <c r="D115" i="1"/>
  <c r="D123" i="1" s="1"/>
  <c r="E115" i="1"/>
  <c r="E123" i="1" s="1"/>
  <c r="F115" i="1"/>
  <c r="F123" i="1" s="1"/>
  <c r="C115" i="1"/>
  <c r="C123" i="1" s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5" i="1"/>
  <c r="B58" i="2" l="1"/>
  <c r="C58" i="2"/>
  <c r="D58" i="2"/>
  <c r="E58" i="2"/>
  <c r="F58" i="2"/>
  <c r="I39" i="3"/>
  <c r="D39" i="3"/>
  <c r="E39" i="3"/>
  <c r="F39" i="3"/>
  <c r="G39" i="3"/>
  <c r="H39" i="3"/>
  <c r="C39" i="3"/>
  <c r="J28" i="3"/>
  <c r="J21" i="3"/>
  <c r="J25" i="3"/>
  <c r="J26" i="3"/>
  <c r="J27" i="3"/>
  <c r="L39" i="1"/>
  <c r="K39" i="1"/>
  <c r="K37" i="1"/>
  <c r="K38" i="1"/>
  <c r="D39" i="1"/>
  <c r="D47" i="1" s="1"/>
  <c r="E39" i="1"/>
  <c r="E47" i="1" s="1"/>
  <c r="F39" i="1"/>
  <c r="G39" i="1"/>
  <c r="G47" i="1" s="1"/>
  <c r="H39" i="1"/>
  <c r="H47" i="1" s="1"/>
  <c r="I39" i="1"/>
  <c r="J39" i="1"/>
  <c r="J47" i="1" s="1"/>
  <c r="C39" i="1"/>
  <c r="C47" i="1" s="1"/>
  <c r="M25" i="1"/>
  <c r="M26" i="1"/>
  <c r="M27" i="1"/>
  <c r="M28" i="1"/>
  <c r="B102" i="2" s="1"/>
  <c r="M5" i="1"/>
  <c r="C34" i="1"/>
  <c r="G28" i="2" l="1"/>
  <c r="H28" i="2"/>
  <c r="L47" i="1"/>
  <c r="D28" i="2"/>
  <c r="F47" i="1"/>
  <c r="C28" i="2"/>
  <c r="F28" i="2"/>
  <c r="I47" i="1"/>
  <c r="K46" i="1"/>
  <c r="K47" i="1"/>
  <c r="B100" i="2"/>
  <c r="C99" i="2"/>
  <c r="J39" i="3"/>
  <c r="C101" i="2"/>
  <c r="G58" i="2"/>
  <c r="C100" i="2"/>
  <c r="B99" i="2"/>
  <c r="B101" i="2"/>
  <c r="M39" i="1"/>
  <c r="M47" i="1" s="1"/>
  <c r="B28" i="2"/>
  <c r="C102" i="2"/>
  <c r="E28" i="2"/>
  <c r="G84" i="2"/>
  <c r="H46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2" i="3"/>
  <c r="J23" i="3"/>
  <c r="J24" i="3"/>
  <c r="J5" i="3"/>
  <c r="B79" i="2" s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D55" i="2"/>
  <c r="D57" i="2"/>
  <c r="C53" i="2"/>
  <c r="I38" i="3"/>
  <c r="I46" i="3" s="1"/>
  <c r="H38" i="3"/>
  <c r="G38" i="3"/>
  <c r="F38" i="3"/>
  <c r="F46" i="3" s="1"/>
  <c r="E38" i="3"/>
  <c r="E46" i="3" s="1"/>
  <c r="D38" i="3"/>
  <c r="C57" i="2" s="1"/>
  <c r="C38" i="3"/>
  <c r="I37" i="3"/>
  <c r="F56" i="2" s="1"/>
  <c r="H37" i="3"/>
  <c r="G37" i="3"/>
  <c r="E56" i="2" s="1"/>
  <c r="F37" i="3"/>
  <c r="D56" i="2" s="1"/>
  <c r="E37" i="3"/>
  <c r="D37" i="3"/>
  <c r="C56" i="2" s="1"/>
  <c r="C37" i="3"/>
  <c r="B56" i="2" s="1"/>
  <c r="I36" i="3"/>
  <c r="F55" i="2" s="1"/>
  <c r="H36" i="3"/>
  <c r="G36" i="3"/>
  <c r="E55" i="2" s="1"/>
  <c r="F36" i="3"/>
  <c r="E36" i="3"/>
  <c r="D36" i="3"/>
  <c r="C55" i="2" s="1"/>
  <c r="C36" i="3"/>
  <c r="B55" i="2" s="1"/>
  <c r="I35" i="3"/>
  <c r="F54" i="2" s="1"/>
  <c r="H35" i="3"/>
  <c r="G35" i="3"/>
  <c r="E54" i="2" s="1"/>
  <c r="F35" i="3"/>
  <c r="D54" i="2" s="1"/>
  <c r="E35" i="3"/>
  <c r="D35" i="3"/>
  <c r="C54" i="2" s="1"/>
  <c r="C35" i="3"/>
  <c r="B54" i="2" s="1"/>
  <c r="I34" i="3"/>
  <c r="F53" i="2" s="1"/>
  <c r="H34" i="3"/>
  <c r="G34" i="3"/>
  <c r="E53" i="2" s="1"/>
  <c r="F34" i="3"/>
  <c r="D53" i="2" s="1"/>
  <c r="E34" i="3"/>
  <c r="D34" i="3"/>
  <c r="C34" i="3"/>
  <c r="B53" i="2" s="1"/>
  <c r="C92" i="2" l="1"/>
  <c r="C88" i="2"/>
  <c r="C84" i="2"/>
  <c r="C80" i="2"/>
  <c r="C94" i="2"/>
  <c r="C90" i="2"/>
  <c r="C86" i="2"/>
  <c r="C82" i="2"/>
  <c r="I28" i="2"/>
  <c r="B98" i="2"/>
  <c r="C98" i="2"/>
  <c r="F84" i="2"/>
  <c r="B57" i="2"/>
  <c r="C46" i="3"/>
  <c r="E57" i="2"/>
  <c r="G46" i="3"/>
  <c r="F57" i="2"/>
  <c r="C79" i="2"/>
  <c r="D46" i="3"/>
  <c r="C96" i="2"/>
  <c r="C97" i="2"/>
  <c r="B93" i="2"/>
  <c r="B89" i="2"/>
  <c r="B85" i="2"/>
  <c r="B81" i="2"/>
  <c r="C95" i="2"/>
  <c r="B91" i="2"/>
  <c r="B87" i="2"/>
  <c r="B83" i="2"/>
  <c r="B86" i="2"/>
  <c r="B90" i="2"/>
  <c r="B94" i="2"/>
  <c r="B82" i="2"/>
  <c r="C91" i="2"/>
  <c r="C87" i="2"/>
  <c r="C83" i="2"/>
  <c r="J34" i="3"/>
  <c r="B97" i="2"/>
  <c r="J38" i="3"/>
  <c r="J46" i="3" s="1"/>
  <c r="J37" i="3"/>
  <c r="J36" i="3"/>
  <c r="J35" i="3"/>
  <c r="B80" i="2"/>
  <c r="B84" i="2"/>
  <c r="B88" i="2"/>
  <c r="B92" i="2"/>
  <c r="C93" i="2"/>
  <c r="C89" i="2"/>
  <c r="C85" i="2"/>
  <c r="C81" i="2"/>
  <c r="B96" i="2"/>
  <c r="B95" i="2"/>
  <c r="G53" i="2"/>
  <c r="G56" i="2"/>
  <c r="G55" i="2"/>
  <c r="G54" i="2"/>
  <c r="G42" i="3"/>
  <c r="G44" i="3"/>
  <c r="F42" i="3"/>
  <c r="F44" i="3"/>
  <c r="E42" i="3"/>
  <c r="E43" i="3"/>
  <c r="I43" i="3"/>
  <c r="E44" i="3"/>
  <c r="E45" i="3"/>
  <c r="I45" i="3"/>
  <c r="H42" i="3"/>
  <c r="H43" i="3"/>
  <c r="H44" i="3"/>
  <c r="H45" i="3"/>
  <c r="D42" i="3"/>
  <c r="D43" i="3"/>
  <c r="D44" i="3"/>
  <c r="D45" i="3"/>
  <c r="C42" i="3"/>
  <c r="C43" i="3"/>
  <c r="G43" i="3"/>
  <c r="C44" i="3"/>
  <c r="C45" i="3"/>
  <c r="G45" i="3"/>
  <c r="F43" i="3"/>
  <c r="F45" i="3"/>
  <c r="I42" i="3"/>
  <c r="I44" i="3"/>
  <c r="G57" i="2" l="1"/>
  <c r="J43" i="3"/>
  <c r="J42" i="3"/>
  <c r="J45" i="3"/>
  <c r="J44" i="3"/>
  <c r="D34" i="1"/>
  <c r="E34" i="1"/>
  <c r="F34" i="1"/>
  <c r="D23" i="2" s="1"/>
  <c r="G34" i="1"/>
  <c r="E23" i="2" s="1"/>
  <c r="H34" i="1"/>
  <c r="I34" i="1"/>
  <c r="F23" i="2" s="1"/>
  <c r="J34" i="1"/>
  <c r="G23" i="2" s="1"/>
  <c r="K34" i="1"/>
  <c r="L34" i="1"/>
  <c r="H23" i="2" s="1"/>
  <c r="M34" i="1"/>
  <c r="D35" i="1"/>
  <c r="E35" i="1"/>
  <c r="F35" i="1"/>
  <c r="D24" i="2" s="1"/>
  <c r="G35" i="1"/>
  <c r="E24" i="2" s="1"/>
  <c r="H35" i="1"/>
  <c r="I35" i="1"/>
  <c r="F24" i="2" s="1"/>
  <c r="J35" i="1"/>
  <c r="G24" i="2" s="1"/>
  <c r="K35" i="1"/>
  <c r="L35" i="1"/>
  <c r="H24" i="2" s="1"/>
  <c r="M35" i="1"/>
  <c r="D36" i="1"/>
  <c r="E36" i="1"/>
  <c r="F36" i="1"/>
  <c r="D25" i="2" s="1"/>
  <c r="G36" i="1"/>
  <c r="E25" i="2" s="1"/>
  <c r="H36" i="1"/>
  <c r="I36" i="1"/>
  <c r="F25" i="2" s="1"/>
  <c r="J36" i="1"/>
  <c r="G25" i="2" s="1"/>
  <c r="K36" i="1"/>
  <c r="L36" i="1"/>
  <c r="H25" i="2" s="1"/>
  <c r="M36" i="1"/>
  <c r="D37" i="1"/>
  <c r="E37" i="1"/>
  <c r="F37" i="1"/>
  <c r="D26" i="2" s="1"/>
  <c r="G37" i="1"/>
  <c r="E26" i="2" s="1"/>
  <c r="H37" i="1"/>
  <c r="I37" i="1"/>
  <c r="F26" i="2" s="1"/>
  <c r="J37" i="1"/>
  <c r="G26" i="2" s="1"/>
  <c r="L37" i="1"/>
  <c r="H26" i="2" s="1"/>
  <c r="M37" i="1"/>
  <c r="D38" i="1"/>
  <c r="D46" i="1" s="1"/>
  <c r="E38" i="1"/>
  <c r="E46" i="1" s="1"/>
  <c r="F38" i="1"/>
  <c r="G38" i="1"/>
  <c r="H38" i="1"/>
  <c r="I38" i="1"/>
  <c r="J38" i="1"/>
  <c r="L38" i="1"/>
  <c r="M38" i="1"/>
  <c r="M46" i="1" s="1"/>
  <c r="C38" i="1"/>
  <c r="C37" i="1"/>
  <c r="C36" i="1"/>
  <c r="C35" i="1"/>
  <c r="H45" i="1" l="1"/>
  <c r="H46" i="1"/>
  <c r="H27" i="2"/>
  <c r="L46" i="1"/>
  <c r="E27" i="2"/>
  <c r="G46" i="1"/>
  <c r="G27" i="2"/>
  <c r="J46" i="1"/>
  <c r="D27" i="2"/>
  <c r="F46" i="1"/>
  <c r="F83" i="2"/>
  <c r="C45" i="1"/>
  <c r="C46" i="1"/>
  <c r="F27" i="2"/>
  <c r="I46" i="1"/>
  <c r="H43" i="1"/>
  <c r="K45" i="1"/>
  <c r="M45" i="1"/>
  <c r="E44" i="1"/>
  <c r="B23" i="2"/>
  <c r="F79" i="2"/>
  <c r="B27" i="2"/>
  <c r="C26" i="2"/>
  <c r="G82" i="2"/>
  <c r="C24" i="2"/>
  <c r="G80" i="2"/>
  <c r="B24" i="2"/>
  <c r="F80" i="2"/>
  <c r="B25" i="2"/>
  <c r="F81" i="2"/>
  <c r="C27" i="2"/>
  <c r="G83" i="2"/>
  <c r="C25" i="2"/>
  <c r="G81" i="2"/>
  <c r="H42" i="1"/>
  <c r="C23" i="2"/>
  <c r="G79" i="2"/>
  <c r="B26" i="2"/>
  <c r="F82" i="2"/>
  <c r="K44" i="1"/>
  <c r="E42" i="1"/>
  <c r="K42" i="1"/>
  <c r="C42" i="1"/>
  <c r="M43" i="1"/>
  <c r="I45" i="1"/>
  <c r="E45" i="1"/>
  <c r="G44" i="1"/>
  <c r="E43" i="1"/>
  <c r="I25" i="2"/>
  <c r="J45" i="1"/>
  <c r="F45" i="1"/>
  <c r="L44" i="1"/>
  <c r="H44" i="1"/>
  <c r="D44" i="1"/>
  <c r="J43" i="1"/>
  <c r="F43" i="1"/>
  <c r="L42" i="1"/>
  <c r="D42" i="1"/>
  <c r="C44" i="1"/>
  <c r="G45" i="1"/>
  <c r="M44" i="1"/>
  <c r="I44" i="1"/>
  <c r="K43" i="1"/>
  <c r="G43" i="1"/>
  <c r="M42" i="1"/>
  <c r="I42" i="1"/>
  <c r="C43" i="1"/>
  <c r="L45" i="1"/>
  <c r="D45" i="1"/>
  <c r="J44" i="1"/>
  <c r="F44" i="1"/>
  <c r="L43" i="1"/>
  <c r="D43" i="1"/>
  <c r="J42" i="1"/>
  <c r="F42" i="1"/>
  <c r="I43" i="1"/>
  <c r="G42" i="1"/>
  <c r="I24" i="2" l="1"/>
  <c r="I27" i="2"/>
  <c r="I23" i="2"/>
  <c r="I26" i="2"/>
</calcChain>
</file>

<file path=xl/sharedStrings.xml><?xml version="1.0" encoding="utf-8"?>
<sst xmlns="http://schemas.openxmlformats.org/spreadsheetml/2006/main" count="714" uniqueCount="237">
  <si>
    <t>Veränderung</t>
  </si>
  <si>
    <t>2009/2010</t>
  </si>
  <si>
    <t>2010/2011</t>
  </si>
  <si>
    <t>2011/2012</t>
  </si>
  <si>
    <t>2012/2013</t>
  </si>
  <si>
    <t>Quartal</t>
  </si>
  <si>
    <t>Standard</t>
  </si>
  <si>
    <t>Option</t>
  </si>
  <si>
    <t>Total</t>
  </si>
  <si>
    <t>TOTAL</t>
  </si>
  <si>
    <t>Sondervereinbarungen*</t>
  </si>
  <si>
    <t>* "Special Corporate"-Preise</t>
  </si>
  <si>
    <t>Anrufe zurück in die Schweiz</t>
  </si>
  <si>
    <t>Anrufe innerhalb der EU/EWR</t>
  </si>
  <si>
    <t>Anrufe im Rest der Welt</t>
  </si>
  <si>
    <t>Anrufe zurück in die Schweiz (Standard)</t>
  </si>
  <si>
    <t>Anrufe zurück in die Schweiz (Option)</t>
  </si>
  <si>
    <t>EU/EWR  (Standard)</t>
  </si>
  <si>
    <t>EU/EWR (Option)</t>
  </si>
  <si>
    <t>Rest der Welt  (Standard)</t>
  </si>
  <si>
    <t>Rest der Welt (Option)</t>
  </si>
  <si>
    <t>Sondervereinbarungen</t>
  </si>
  <si>
    <t>Ausgehende Anrufe 2009</t>
  </si>
  <si>
    <t>Ausgehende Anrufe 2010</t>
  </si>
  <si>
    <t>Ausgehende Anrufe 2011</t>
  </si>
  <si>
    <t>Ausgehende Anrufe 2012</t>
  </si>
  <si>
    <t>Ausgehende Anrufe 2013</t>
  </si>
  <si>
    <t>Jahr</t>
  </si>
  <si>
    <t>Einkommende Anrufe 2009</t>
  </si>
  <si>
    <t>Einkommende Anrufe 2010</t>
  </si>
  <si>
    <t>Einkommende Anrufe 2011</t>
  </si>
  <si>
    <t>Einkommende Anrufe 2012</t>
  </si>
  <si>
    <t>Einkommende Anrufe 2013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</si>
  <si>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</si>
  <si>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</si>
  <si>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</si>
  <si>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</si>
  <si>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</si>
  <si>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</si>
  <si>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</si>
  <si>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</si>
  <si>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</si>
  <si>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</si>
  <si>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</si>
  <si>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</si>
  <si>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</si>
  <si>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</si>
  <si>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</si>
  <si>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</si>
  <si>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Wahl des Preisplans für Sprachkommunikation (exkl. Sondervereinbarungen)</t>
  </si>
  <si>
    <t>Q1 2013</t>
  </si>
  <si>
    <t>Q2 2013</t>
  </si>
  <si>
    <t>Q3 2013</t>
  </si>
  <si>
    <t>Q4 2013</t>
  </si>
  <si>
    <t>Sprachroaming: ausgehende Anrufe, total tatsächlich konsumierte Minuten, in Millionen Minuten</t>
  </si>
  <si>
    <t>Sprachroaming: einkommende Anrufe, total tatsächlich konsumierte Minuten, in Millionen Minuten</t>
  </si>
  <si>
    <t>2013/2014</t>
  </si>
  <si>
    <t>Ausgehende Anrufe 2014</t>
  </si>
  <si>
    <t>Einkommende Anrufe 2014</t>
  </si>
  <si>
    <t>Q1 2014</t>
  </si>
  <si>
    <t>Q2 2014</t>
  </si>
  <si>
    <t>Q3 2014</t>
  </si>
  <si>
    <t>Q4 2014</t>
  </si>
  <si>
    <t>Q1</t>
  </si>
  <si>
    <t>Q2</t>
  </si>
  <si>
    <t>Q3</t>
  </si>
  <si>
    <t>Q4</t>
  </si>
  <si>
    <t>Quotient (ausgehende Anrufe)</t>
  </si>
  <si>
    <t>Quotient (eingehende Anrufe)</t>
  </si>
  <si>
    <t>Quotient (ausgehende Anrufe) EU</t>
  </si>
  <si>
    <t>Quotient (ausgehende Anrufe) Rest der Welt</t>
  </si>
  <si>
    <t>Quotient (eingehende Anrufe) EU</t>
  </si>
  <si>
    <t>Quotient (eingehende Anrufe) Rest der Welt</t>
  </si>
  <si>
    <t>Sprachroaming: ausgehende Anrufe (2009-2014), total tatsächlich konsumierte Minuten, in Millionen Minuten</t>
  </si>
  <si>
    <t>Sprachroaming: einkommende Anrufe (2009 bis 2014), total tatsächlich konsumierte Minuten, in Millionen Minuten</t>
  </si>
  <si>
    <t>Total tatsächlich konsumierte Minuten - einkommende Anrufe (inkl. Sondervereinbarungen), 2009 - 2014</t>
  </si>
  <si>
    <t>Total tatsächlich konsumierte Minuten - ausgehende Anrufe (inkl. Sondervereinbarungen), 2009 - 2014</t>
  </si>
  <si>
    <t>Total des minutes effectivement consommées - appels sortants (y compris les arrangements spéciaux)*, 2009-2014</t>
  </si>
  <si>
    <t>Trimestre</t>
  </si>
  <si>
    <t>Année</t>
  </si>
  <si>
    <t>Appels sortants: vers la Suisse</t>
  </si>
  <si>
    <t>Appels sortants: UE/EEE</t>
  </si>
  <si>
    <t>Appels sortants: reste du monde</t>
  </si>
  <si>
    <t xml:space="preserve"> Anglais : "special corporate"
</t>
  </si>
  <si>
    <t>Valeur moyenne</t>
  </si>
  <si>
    <t>T1</t>
  </si>
  <si>
    <t>T2</t>
  </si>
  <si>
    <t>T3</t>
  </si>
  <si>
    <t>T4</t>
  </si>
  <si>
    <t>Variation</t>
  </si>
  <si>
    <t>Quotient (appels sortants)</t>
  </si>
  <si>
    <t>Quotient (appels entrants)</t>
  </si>
  <si>
    <t>Quotient (appels sortants) UE/EEE</t>
  </si>
  <si>
    <t>Quotient (appels sortants) Reste du monde</t>
  </si>
  <si>
    <t>Quotient (appels entrants) UE/EEE</t>
  </si>
  <si>
    <t>Quotient (appels entrants) Reste du monde</t>
  </si>
  <si>
    <t>Quotient (itinérance vocale): 2009 -2014</t>
  </si>
  <si>
    <t>Total des minutes effectivement consommées - appels entrants (y compris les arrangements spéciaux)*, 2009-2014</t>
  </si>
  <si>
    <t xml:space="preserve">Voice roaming: Total of actually consumed minutes - outcoming calls (incl. special corporate), 2009-2014
</t>
  </si>
  <si>
    <t xml:space="preserve">Year </t>
  </si>
  <si>
    <t>Quotient (outgoing calls)</t>
  </si>
  <si>
    <t>Quotient (incoming calls)</t>
  </si>
  <si>
    <t>Quotient outgoing calls) EU/EEA</t>
  </si>
  <si>
    <t>Quotient outgoing calls) Rest of the world</t>
  </si>
  <si>
    <t>Quotient (incoming calls) EU/EEA</t>
  </si>
  <si>
    <t>Yearly average Quotient: billed / effectely consumed minutes (2009 -2014)</t>
  </si>
  <si>
    <t>Year</t>
  </si>
  <si>
    <t xml:space="preserve">Calls back to Switzerland </t>
  </si>
  <si>
    <t>EU/EEA</t>
  </si>
  <si>
    <t>Rest of the world</t>
  </si>
  <si>
    <t>Special agreements*</t>
  </si>
  <si>
    <t>standard</t>
  </si>
  <si>
    <t>option</t>
  </si>
  <si>
    <t>total</t>
  </si>
  <si>
    <t>Change</t>
  </si>
  <si>
    <t xml:space="preserve">Voice roaming: Total of actually consumed minutes - incoming calls (incl. special corporate), 2009-2014
</t>
  </si>
  <si>
    <t>Special agreements</t>
  </si>
  <si>
    <t xml:space="preserve">Total of actually consumed minutes - outcoming calls (incl. special corporate), 2009-2014
</t>
  </si>
  <si>
    <t>Calls back to Switzerland (standard)</t>
  </si>
  <si>
    <t>Calls back to Switzerland (option)</t>
  </si>
  <si>
    <t>EU/EEA (standard)</t>
  </si>
  <si>
    <t>EU/EEA (option)</t>
  </si>
  <si>
    <t>Rest of the world (standard)</t>
  </si>
  <si>
    <t>Rest of the world (option)</t>
  </si>
  <si>
    <t>Outgoing calls 2009</t>
  </si>
  <si>
    <t>Outgoing calls 2010</t>
  </si>
  <si>
    <t>Outgoing calls 2011</t>
  </si>
  <si>
    <t>Outgoing calls 2012</t>
  </si>
  <si>
    <t>Outgoing calls 2013</t>
  </si>
  <si>
    <t>Outgoing calls 2014</t>
  </si>
  <si>
    <t xml:space="preserve">Total of actually consumed minutes - incoming calls (incl. special corporate), 2009-2014
</t>
  </si>
  <si>
    <t>Incoming calls 2009</t>
  </si>
  <si>
    <t>Incoming calls 2010</t>
  </si>
  <si>
    <t>Incoming calls 2011</t>
  </si>
  <si>
    <t>Incoming calls 2012</t>
  </si>
  <si>
    <t>Incoming calls 2013</t>
  </si>
  <si>
    <t>Incoming calls 2014</t>
  </si>
  <si>
    <t>Choice of pricing plan for voice communication (excl. special corporate)</t>
  </si>
  <si>
    <t>Servizi voce, telefonate in uscita, totale dei minuti effettivi di conversazione, in milioni di minuti</t>
  </si>
  <si>
    <t>Anno</t>
  </si>
  <si>
    <t>Chiamate verso la Svizzera</t>
  </si>
  <si>
    <t>Chiamate UE/SEE</t>
  </si>
  <si>
    <t xml:space="preserve">Chiamate resto del mondo </t>
  </si>
  <si>
    <t xml:space="preserve"> Accordi speciali </t>
  </si>
  <si>
    <t>opzione</t>
  </si>
  <si>
    <t>Quoziente (chiamate in uscita)</t>
  </si>
  <si>
    <t xml:space="preserve">Quoziente (chiamate in entrata) </t>
  </si>
  <si>
    <t>Quoziente (chiamate in uscita) UE</t>
  </si>
  <si>
    <t>Quoziente (chiamate in uscita) resto del mondo</t>
  </si>
  <si>
    <t>Quoziente (chiamate in entrata) UE</t>
  </si>
  <si>
    <t>Quoziente (chiamate in entrata) resto del mondo</t>
  </si>
  <si>
    <t>Quoziente (chiamate) (2009 -2014)</t>
  </si>
  <si>
    <t>Servizi voce, telefonate in entrata, totale dei minuti effettivi di conversazione, in milioni di minuti</t>
  </si>
  <si>
    <t>UE/EEE  (Standard)</t>
  </si>
  <si>
    <t>UE/EEE (Option)</t>
  </si>
  <si>
    <t>Reste du monde (Standard)</t>
  </si>
  <si>
    <t>Reste du monde (Option)</t>
  </si>
  <si>
    <t>"Special corporate"</t>
  </si>
  <si>
    <t>T1 2009</t>
  </si>
  <si>
    <t>T2 2009</t>
  </si>
  <si>
    <t>T3 2009</t>
  </si>
  <si>
    <t>T4 2009</t>
  </si>
  <si>
    <t>T1 2010</t>
  </si>
  <si>
    <t>T2 2010</t>
  </si>
  <si>
    <t>T3 2010</t>
  </si>
  <si>
    <t>T4 2010</t>
  </si>
  <si>
    <t>T1 2011</t>
  </si>
  <si>
    <t>T2 2011</t>
  </si>
  <si>
    <t>T3 2011</t>
  </si>
  <si>
    <t>T4 2011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</si>
  <si>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</si>
  <si>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</si>
  <si>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</si>
  <si>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</si>
  <si>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</si>
  <si>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</si>
  <si>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</si>
  <si>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</si>
  <si>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</si>
  <si>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T2 2014</t>
  </si>
  <si>
    <t>T3 2014</t>
  </si>
  <si>
    <t>T4 2014</t>
  </si>
  <si>
    <t>Choix d'un plan tarifaire pour la communication vocale (sans les arrangements spéciaux)2</t>
  </si>
  <si>
    <t>Appels entrants 2009</t>
  </si>
  <si>
    <t>Appels entrants 2010</t>
  </si>
  <si>
    <t>Appels entrants 2011</t>
  </si>
  <si>
    <t>Appels entrants 2012</t>
  </si>
  <si>
    <t>Appels entrants 2013</t>
  </si>
  <si>
    <t>Appels entrants 2014</t>
  </si>
  <si>
    <t>Appels sortants 2009</t>
  </si>
  <si>
    <t>Appels sortants 2010</t>
  </si>
  <si>
    <t>Appels sortants 2011</t>
  </si>
  <si>
    <t>Appels sortants 2012</t>
  </si>
  <si>
    <t>Appels sortants 2013</t>
  </si>
  <si>
    <t>Appels sortants 2014</t>
  </si>
  <si>
    <t>Appels sortants: vers la Suisse (standard)</t>
  </si>
  <si>
    <t>Appels sortants: vers la Suisse (option)</t>
  </si>
  <si>
    <t>Chiamate verso la Svizzera (standard)</t>
  </si>
  <si>
    <t>Chiamate verso la Svizzera (opzione)</t>
  </si>
  <si>
    <t>Chiamate UE/SEE (standard)</t>
  </si>
  <si>
    <t>Chiamate UE/SEE (opzione)</t>
  </si>
  <si>
    <t>Chiamate resto del mondo   (standard)</t>
  </si>
  <si>
    <t>Chiamate resto del mondo (opzione)</t>
  </si>
  <si>
    <t>Chiamate in uscita, 2009</t>
  </si>
  <si>
    <t>Chiamate in uscita, 2010</t>
  </si>
  <si>
    <t>Chiamate in uscita, 2011</t>
  </si>
  <si>
    <t>Chiamate in uscita, 2012</t>
  </si>
  <si>
    <t>Chiamate in uscita, 2013</t>
  </si>
  <si>
    <t>Chiamate in uscita, 2014</t>
  </si>
  <si>
    <t>Totale dei minuti effettivi di conversazione per le chiamate in entrata (accordi speciali inclusi), 2009–2014</t>
  </si>
  <si>
    <t>Chiamate in entrata, 2009</t>
  </si>
  <si>
    <t>Chiamate in entrata, 2010</t>
  </si>
  <si>
    <t>Chiamate in entrata, 2011</t>
  </si>
  <si>
    <t>Chiamate in entrata, 2012</t>
  </si>
  <si>
    <t>Chiamate in entrata, 2013</t>
  </si>
  <si>
    <t>Chiamate in entrata, 2014</t>
  </si>
  <si>
    <t>Scelta dei piani tariffari per i servizi voce (accordi speciali esclusi)1</t>
  </si>
  <si>
    <t>Opzione</t>
  </si>
  <si>
    <t>2014/2015</t>
  </si>
  <si>
    <t>Jahresdurchschnitt Quotient: Verrechnete / tatsächlich konsumierte Minuten (2010 -2015)</t>
  </si>
  <si>
    <t>Ausgehende Anrufe 2015</t>
  </si>
  <si>
    <t>Einkommende Anrufe 2015</t>
  </si>
  <si>
    <t>Appels entrants 2015</t>
  </si>
  <si>
    <t>Chiamate in entrata, 2015</t>
  </si>
  <si>
    <t>Incoming calls 2015</t>
  </si>
  <si>
    <t>Outgoing calls 2015</t>
  </si>
  <si>
    <t>Chiamate in uscita, 2015</t>
  </si>
  <si>
    <t>Appels sortants 2015</t>
  </si>
  <si>
    <t>Q1 2015</t>
  </si>
  <si>
    <t>Q2 2015</t>
  </si>
  <si>
    <t>Q3 2015</t>
  </si>
  <si>
    <t>Q4 2015</t>
  </si>
  <si>
    <t>T1 2015</t>
  </si>
  <si>
    <t>T2 2015</t>
  </si>
  <si>
    <t>T3 2015</t>
  </si>
  <si>
    <t>T4 2015</t>
  </si>
  <si>
    <t>Quotient (ausgehende Anrufe) zurück in die Schweiz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</si>
</sst>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%"/>
    <numFmt numFmtId="167" formatCode="_ * #,##0.0_ ;_ * \-#,##0.0_ ;_ * &quot;-&quot;??_ ;_ @_ "/>
  </numFmts>
  <fonts count="19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4"/>
      <name val="Frutiger LT Com 45 Light"/>
      <family val="2"/>
    </font>
    <font>
      <sz val="10"/>
      <name val="Frutiger LT Com 45 Light"/>
      <family val="2"/>
    </font>
    <font>
      <b/>
      <sz val="11"/>
      <color rgb="FF000000"/>
      <name val="Frutiger LT Com 45 Light"/>
      <family val="2"/>
    </font>
    <font>
      <sz val="11"/>
      <color rgb="FF000000"/>
      <name val="Frutiger LT Com 45 Light"/>
      <family val="2"/>
    </font>
    <font>
      <b/>
      <sz val="10"/>
      <name val="Frutiger LT Com 45 Light"/>
      <family val="2"/>
    </font>
    <font>
      <i/>
      <sz val="11"/>
      <color rgb="FF000000"/>
      <name val="Frutiger LT Com 45 Light"/>
      <family val="2"/>
    </font>
    <font>
      <i/>
      <sz val="10"/>
      <name val="Frutiger LT Com 45 Light"/>
      <family val="2"/>
    </font>
    <font>
      <sz val="11"/>
      <color indexed="8"/>
      <name val="Frutiger LT Com 45 Light"/>
      <family val="2"/>
    </font>
    <font>
      <b/>
      <sz val="11"/>
      <color indexed="8"/>
      <name val="Frutiger LT Com 45 Light"/>
      <family val="2"/>
    </font>
    <font>
      <b/>
      <sz val="14"/>
      <color indexed="8"/>
      <name val="Frutiger LT Com 45 Light"/>
      <family val="2"/>
    </font>
    <font>
      <sz val="10"/>
      <color rgb="FF000000"/>
      <name val="Frutiger LT Com 45 Light"/>
      <family val="2"/>
    </font>
    <font>
      <b/>
      <sz val="9"/>
      <color rgb="FF000000"/>
      <name val="Frutiger LT Com 45 Light"/>
      <family val="2"/>
    </font>
    <font>
      <b/>
      <sz val="10"/>
      <color theme="1"/>
      <name val="Frutiger LT Com 45 Light"/>
      <family val="2"/>
    </font>
    <font>
      <b/>
      <sz val="10"/>
      <color rgb="FF000000"/>
      <name val="Frutiger LT Com 45 Light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4" borderId="0"/>
    <xf numFmtId="164" fontId="1" fillId="0" borderId="0" applyFont="0" applyFill="0" applyBorder="0" applyAlignment="0" applyProtection="0"/>
    <xf numFmtId="0" fontId="1" fillId="4" borderId="0"/>
    <xf numFmtId="9" fontId="1" fillId="4" borderId="0" applyFont="0" applyFill="0" applyBorder="0" applyAlignment="0" applyProtection="0"/>
    <xf numFmtId="0" fontId="3" fillId="4" borderId="0"/>
    <xf numFmtId="0" fontId="4" fillId="4" borderId="0"/>
    <xf numFmtId="0" fontId="4" fillId="4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2" borderId="4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top"/>
    </xf>
    <xf numFmtId="0" fontId="8" fillId="3" borderId="2" xfId="0" applyFont="1" applyFill="1" applyBorder="1" applyAlignment="1" applyProtection="1">
      <alignment horizontal="right" vertical="center" wrapText="1"/>
    </xf>
    <xf numFmtId="165" fontId="8" fillId="4" borderId="3" xfId="0" applyNumberFormat="1" applyFont="1" applyFill="1" applyBorder="1" applyAlignment="1" applyProtection="1">
      <alignment horizontal="right" vertical="center" wrapText="1"/>
    </xf>
    <xf numFmtId="0" fontId="8" fillId="4" borderId="3" xfId="0" applyFont="1" applyFill="1" applyBorder="1" applyAlignment="1" applyProtection="1">
      <alignment horizontal="right" vertical="center" wrapText="1"/>
    </xf>
    <xf numFmtId="165" fontId="6" fillId="0" borderId="0" xfId="0" applyNumberFormat="1" applyFont="1"/>
    <xf numFmtId="0" fontId="9" fillId="0" borderId="0" xfId="0" applyFont="1"/>
    <xf numFmtId="0" fontId="7" fillId="4" borderId="0" xfId="0" applyFont="1" applyFill="1" applyBorder="1" applyAlignment="1" applyProtection="1">
      <alignment horizontal="right" vertical="center" wrapText="1"/>
    </xf>
    <xf numFmtId="165" fontId="7" fillId="4" borderId="3" xfId="0" applyNumberFormat="1" applyFont="1" applyFill="1" applyBorder="1" applyAlignment="1" applyProtection="1">
      <alignment horizontal="right" vertical="center" wrapText="1"/>
    </xf>
    <xf numFmtId="165" fontId="9" fillId="0" borderId="0" xfId="0" applyNumberFormat="1" applyFont="1"/>
    <xf numFmtId="0" fontId="10" fillId="4" borderId="0" xfId="0" applyFont="1" applyFill="1" applyBorder="1" applyAlignment="1" applyProtection="1">
      <alignment vertical="center" wrapText="1"/>
    </xf>
    <xf numFmtId="0" fontId="11" fillId="0" borderId="0" xfId="0" applyFont="1"/>
    <xf numFmtId="165" fontId="11" fillId="0" borderId="0" xfId="0" applyNumberFormat="1" applyFont="1"/>
    <xf numFmtId="166" fontId="11" fillId="0" borderId="0" xfId="1" applyNumberFormat="1" applyFont="1"/>
    <xf numFmtId="166" fontId="11" fillId="4" borderId="0" xfId="5" applyNumberFormat="1" applyFont="1"/>
    <xf numFmtId="166" fontId="11" fillId="0" borderId="0" xfId="0" applyNumberFormat="1" applyFont="1"/>
    <xf numFmtId="166" fontId="6" fillId="0" borderId="0" xfId="0" applyNumberFormat="1" applyFont="1"/>
    <xf numFmtId="0" fontId="12" fillId="0" borderId="0" xfId="6" applyFont="1" applyFill="1" applyBorder="1" applyAlignment="1">
      <alignment horizontal="center"/>
    </xf>
    <xf numFmtId="0" fontId="6" fillId="0" borderId="0" xfId="0" applyFont="1" applyFill="1" applyBorder="1"/>
    <xf numFmtId="0" fontId="12" fillId="4" borderId="0" xfId="6" applyFont="1" applyFill="1" applyBorder="1" applyAlignment="1">
      <alignment horizontal="center"/>
    </xf>
    <xf numFmtId="0" fontId="6" fillId="4" borderId="0" xfId="0" applyFont="1" applyFill="1" applyBorder="1"/>
    <xf numFmtId="0" fontId="13" fillId="8" borderId="13" xfId="6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6" fillId="0" borderId="15" xfId="0" applyFont="1" applyBorder="1" applyAlignment="1"/>
    <xf numFmtId="0" fontId="13" fillId="8" borderId="11" xfId="6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12" fillId="0" borderId="0" xfId="6" applyFont="1" applyFill="1" applyBorder="1" applyAlignment="1">
      <alignment horizontal="right" wrapText="1"/>
    </xf>
    <xf numFmtId="165" fontId="8" fillId="0" borderId="0" xfId="0" applyNumberFormat="1" applyFont="1" applyFill="1" applyBorder="1" applyAlignment="1" applyProtection="1">
      <alignment horizontal="right" vertical="center" wrapText="1"/>
    </xf>
    <xf numFmtId="165" fontId="6" fillId="0" borderId="0" xfId="0" applyNumberFormat="1" applyFont="1" applyFill="1" applyBorder="1"/>
    <xf numFmtId="0" fontId="12" fillId="4" borderId="0" xfId="6" applyFont="1" applyFill="1" applyBorder="1" applyAlignment="1">
      <alignment horizontal="right" wrapText="1"/>
    </xf>
    <xf numFmtId="165" fontId="8" fillId="4" borderId="0" xfId="0" applyNumberFormat="1" applyFont="1" applyFill="1" applyBorder="1" applyAlignment="1" applyProtection="1">
      <alignment horizontal="right" vertical="center" wrapText="1"/>
    </xf>
    <xf numFmtId="0" fontId="13" fillId="8" borderId="1" xfId="6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165" fontId="6" fillId="4" borderId="0" xfId="0" applyNumberFormat="1" applyFont="1" applyFill="1" applyBorder="1"/>
    <xf numFmtId="0" fontId="12" fillId="7" borderId="12" xfId="6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14" fillId="0" borderId="0" xfId="6" applyFont="1" applyFill="1" applyBorder="1" applyAlignment="1">
      <alignment horizontal="right"/>
    </xf>
    <xf numFmtId="0" fontId="5" fillId="4" borderId="0" xfId="0" applyFont="1" applyFill="1" applyBorder="1" applyAlignment="1"/>
    <xf numFmtId="0" fontId="14" fillId="4" borderId="0" xfId="6" applyFont="1" applyFill="1" applyBorder="1" applyAlignment="1">
      <alignment horizontal="right"/>
    </xf>
    <xf numFmtId="164" fontId="12" fillId="4" borderId="10" xfId="3" applyFont="1" applyFill="1" applyBorder="1" applyAlignment="1">
      <alignment horizontal="right" wrapText="1"/>
    </xf>
    <xf numFmtId="0" fontId="12" fillId="4" borderId="10" xfId="6" applyFont="1" applyFill="1" applyBorder="1" applyAlignment="1">
      <alignment horizontal="right" wrapText="1"/>
    </xf>
    <xf numFmtId="164" fontId="6" fillId="0" borderId="0" xfId="0" applyNumberFormat="1" applyFont="1" applyFill="1" applyBorder="1"/>
    <xf numFmtId="0" fontId="12" fillId="4" borderId="10" xfId="8" applyFont="1" applyFill="1" applyBorder="1" applyAlignment="1">
      <alignment horizontal="right" wrapText="1"/>
    </xf>
    <xf numFmtId="0" fontId="12" fillId="4" borderId="16" xfId="8" applyFont="1" applyFill="1" applyBorder="1" applyAlignment="1">
      <alignment horizontal="right" wrapText="1"/>
    </xf>
    <xf numFmtId="0" fontId="12" fillId="7" borderId="9" xfId="6" applyFont="1" applyFill="1" applyBorder="1" applyAlignment="1">
      <alignment horizontal="left" vertical="top" wrapText="1"/>
    </xf>
    <xf numFmtId="0" fontId="14" fillId="4" borderId="0" xfId="6" applyFont="1" applyFill="1" applyBorder="1" applyAlignment="1">
      <alignment horizontal="left" vertical="top"/>
    </xf>
    <xf numFmtId="164" fontId="6" fillId="0" borderId="0" xfId="0" applyNumberFormat="1" applyFont="1"/>
    <xf numFmtId="9" fontId="6" fillId="0" borderId="0" xfId="1" applyFont="1"/>
    <xf numFmtId="9" fontId="6" fillId="4" borderId="0" xfId="5" applyFont="1"/>
    <xf numFmtId="9" fontId="6" fillId="0" borderId="0" xfId="0" applyNumberFormat="1" applyFont="1"/>
    <xf numFmtId="166" fontId="6" fillId="0" borderId="0" xfId="1" applyNumberFormat="1" applyFont="1"/>
    <xf numFmtId="0" fontId="14" fillId="0" borderId="0" xfId="6" applyFont="1" applyFill="1" applyBorder="1" applyAlignment="1">
      <alignment horizontal="left" vertical="top"/>
    </xf>
    <xf numFmtId="0" fontId="14" fillId="11" borderId="0" xfId="6" applyFont="1" applyFill="1" applyBorder="1" applyAlignment="1">
      <alignment horizontal="left" vertical="top"/>
    </xf>
    <xf numFmtId="0" fontId="6" fillId="12" borderId="0" xfId="0" applyFont="1" applyFill="1"/>
    <xf numFmtId="0" fontId="5" fillId="4" borderId="0" xfId="4" applyFont="1"/>
    <xf numFmtId="0" fontId="6" fillId="4" borderId="0" xfId="4" applyFont="1"/>
    <xf numFmtId="0" fontId="7" fillId="2" borderId="4" xfId="4" applyFont="1" applyFill="1" applyBorder="1" applyAlignment="1" applyProtection="1">
      <alignment horizontal="center" vertical="center"/>
    </xf>
    <xf numFmtId="0" fontId="7" fillId="2" borderId="6" xfId="4" applyFont="1" applyFill="1" applyBorder="1" applyAlignment="1" applyProtection="1">
      <alignment horizontal="center" vertical="center"/>
    </xf>
    <xf numFmtId="0" fontId="7" fillId="2" borderId="7" xfId="4" applyFont="1" applyFill="1" applyBorder="1" applyAlignment="1" applyProtection="1">
      <alignment horizontal="center" vertical="center"/>
    </xf>
    <xf numFmtId="0" fontId="7" fillId="2" borderId="8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</xf>
    <xf numFmtId="0" fontId="8" fillId="4" borderId="3" xfId="4" applyFont="1" applyFill="1" applyBorder="1" applyAlignment="1" applyProtection="1">
      <alignment horizontal="right" vertical="center" wrapText="1"/>
    </xf>
    <xf numFmtId="165" fontId="8" fillId="4" borderId="3" xfId="4" applyNumberFormat="1" applyFont="1" applyFill="1" applyBorder="1" applyAlignment="1" applyProtection="1">
      <alignment horizontal="right" vertical="center" wrapText="1"/>
    </xf>
    <xf numFmtId="0" fontId="12" fillId="4" borderId="10" xfId="7" applyFont="1" applyFill="1" applyBorder="1" applyAlignment="1">
      <alignment horizontal="right" wrapText="1"/>
    </xf>
    <xf numFmtId="0" fontId="9" fillId="4" borderId="0" xfId="4" applyFont="1"/>
    <xf numFmtId="0" fontId="7" fillId="4" borderId="0" xfId="4" applyFont="1" applyFill="1" applyBorder="1" applyAlignment="1" applyProtection="1">
      <alignment horizontal="right" vertical="center" wrapText="1"/>
    </xf>
    <xf numFmtId="165" fontId="7" fillId="4" borderId="3" xfId="4" applyNumberFormat="1" applyFont="1" applyFill="1" applyBorder="1" applyAlignment="1" applyProtection="1">
      <alignment horizontal="right" vertical="center" wrapText="1"/>
    </xf>
    <xf numFmtId="0" fontId="10" fillId="4" borderId="0" xfId="4" applyFont="1" applyFill="1" applyBorder="1" applyAlignment="1" applyProtection="1">
      <alignment vertical="center" wrapText="1"/>
    </xf>
    <xf numFmtId="0" fontId="11" fillId="4" borderId="0" xfId="4" applyFont="1"/>
    <xf numFmtId="165" fontId="11" fillId="4" borderId="0" xfId="4" applyNumberFormat="1" applyFont="1"/>
    <xf numFmtId="0" fontId="5" fillId="4" borderId="0" xfId="0" applyFont="1" applyFill="1" applyBorder="1"/>
    <xf numFmtId="0" fontId="6" fillId="5" borderId="0" xfId="0" applyFont="1" applyFill="1"/>
    <xf numFmtId="0" fontId="6" fillId="5" borderId="0" xfId="2" applyFont="1" applyFill="1"/>
    <xf numFmtId="0" fontId="6" fillId="9" borderId="0" xfId="0" applyFont="1" applyFill="1" applyBorder="1"/>
    <xf numFmtId="0" fontId="6" fillId="9" borderId="0" xfId="2" applyFont="1" applyFill="1" applyBorder="1"/>
    <xf numFmtId="165" fontId="6" fillId="4" borderId="0" xfId="0" applyNumberFormat="1" applyFont="1" applyFill="1" applyBorder="1" applyAlignment="1">
      <alignment horizontal="center"/>
    </xf>
    <xf numFmtId="165" fontId="15" fillId="4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5" fillId="4" borderId="0" xfId="4" applyFont="1" applyFill="1" applyBorder="1"/>
    <xf numFmtId="0" fontId="6" fillId="4" borderId="0" xfId="4" applyFont="1" applyFill="1" applyBorder="1"/>
    <xf numFmtId="0" fontId="6" fillId="5" borderId="0" xfId="4" applyFont="1" applyFill="1"/>
    <xf numFmtId="0" fontId="6" fillId="9" borderId="0" xfId="4" applyFont="1" applyFill="1" applyBorder="1"/>
    <xf numFmtId="165" fontId="15" fillId="4" borderId="0" xfId="4" applyNumberFormat="1" applyFont="1" applyFill="1" applyBorder="1" applyAlignment="1">
      <alignment horizontal="center"/>
    </xf>
    <xf numFmtId="165" fontId="6" fillId="4" borderId="0" xfId="4" applyNumberFormat="1" applyFont="1"/>
    <xf numFmtId="165" fontId="6" fillId="4" borderId="0" xfId="4" applyNumberFormat="1" applyFont="1" applyFill="1" applyBorder="1"/>
    <xf numFmtId="167" fontId="6" fillId="0" borderId="0" xfId="3" applyNumberFormat="1" applyFont="1"/>
    <xf numFmtId="167" fontId="6" fillId="4" borderId="0" xfId="3" applyNumberFormat="1" applyFont="1" applyFill="1" applyBorder="1"/>
    <xf numFmtId="0" fontId="6" fillId="4" borderId="0" xfId="2" applyFont="1"/>
    <xf numFmtId="0" fontId="6" fillId="4" borderId="0" xfId="2" applyFont="1" applyFill="1" applyBorder="1"/>
    <xf numFmtId="0" fontId="9" fillId="4" borderId="0" xfId="0" applyFont="1" applyFill="1" applyBorder="1"/>
    <xf numFmtId="0" fontId="17" fillId="6" borderId="0" xfId="0" applyFont="1" applyFill="1" applyBorder="1"/>
    <xf numFmtId="0" fontId="18" fillId="10" borderId="0" xfId="0" applyFont="1" applyFill="1" applyBorder="1"/>
    <xf numFmtId="0" fontId="6" fillId="0" borderId="0" xfId="0" applyFont="1" applyAlignment="1">
      <alignment horizontal="left" indent="2"/>
    </xf>
    <xf numFmtId="9" fontId="6" fillId="0" borderId="0" xfId="1" applyNumberFormat="1" applyFont="1"/>
    <xf numFmtId="0" fontId="6" fillId="4" borderId="0" xfId="0" applyFont="1" applyFill="1" applyBorder="1" applyAlignment="1">
      <alignment horizontal="left" indent="2"/>
    </xf>
    <xf numFmtId="9" fontId="6" fillId="4" borderId="0" xfId="5" applyNumberFormat="1" applyFont="1" applyFill="1" applyBorder="1"/>
  </cellXfs>
  <cellStyles count="9">
    <cellStyle name="Komma" xfId="3" builtinId="3"/>
    <cellStyle name="Prozent" xfId="1" builtinId="5"/>
    <cellStyle name="Prozent 2" xfId="5"/>
    <cellStyle name="Standard" xfId="0" builtinId="0"/>
    <cellStyle name="Standard 2" xfId="4"/>
    <cellStyle name="Standard 3" xfId="2"/>
    <cellStyle name="Standard_Sprachroaming ausgehende Anrufe" xfId="6"/>
    <cellStyle name="Standard_Sprachroaming einkom. Anrufe" xfId="7"/>
    <cellStyle name="Standard_Tabelle3" xfId="8"/>
  </cellStyles>
  <dxfs count="0"/>
  <tableStyles count="0" defaultTableStyle="TableStyleMedium9" defaultPivotStyle="PivotStyleLight16"/>
  <colors>
    <mruColors>
      <color rgb="FFB0BF27"/>
      <color rgb="FFBB006A"/>
      <color rgb="FF294171"/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966404199475064"/>
          <c:h val="0.63251885523930673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ausgehende Anrufe'!$C$3:$E$3</c:f>
              <c:strCache>
                <c:ptCount val="1"/>
                <c:pt idx="0">
                  <c:v>Anrufe zurück in die Schweiz</c:v>
                </c:pt>
              </c:strCache>
            </c:strRef>
          </c:tx>
          <c:spPr>
            <a:ln w="28575" cap="rnd">
              <a:solidFill>
                <a:srgbClr val="1F497D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Anrufe'!$N$9:$N$32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Anrufe'!$E$9:$E$32</c:f>
              <c:numCache>
                <c:formatCode>0.0</c:formatCode>
                <c:ptCount val="24"/>
                <c:pt idx="0">
                  <c:v>28.476644941</c:v>
                </c:pt>
                <c:pt idx="1">
                  <c:v>40.681582917</c:v>
                </c:pt>
                <c:pt idx="2">
                  <c:v>49.759924615000003</c:v>
                </c:pt>
                <c:pt idx="3">
                  <c:v>32.181902856000001</c:v>
                </c:pt>
                <c:pt idx="4">
                  <c:v>27.028406235999999</c:v>
                </c:pt>
                <c:pt idx="5">
                  <c:v>36.122671128999997</c:v>
                </c:pt>
                <c:pt idx="6">
                  <c:v>39.695153116999997</c:v>
                </c:pt>
                <c:pt idx="7">
                  <c:v>23.537827278000002</c:v>
                </c:pt>
                <c:pt idx="8">
                  <c:v>20.927936039999999</c:v>
                </c:pt>
                <c:pt idx="9">
                  <c:v>29.105348503999998</c:v>
                </c:pt>
                <c:pt idx="10">
                  <c:v>38.933518155000002</c:v>
                </c:pt>
                <c:pt idx="11">
                  <c:v>23.940464322</c:v>
                </c:pt>
                <c:pt idx="12">
                  <c:v>19.917820393</c:v>
                </c:pt>
                <c:pt idx="13">
                  <c:v>25.584801278</c:v>
                </c:pt>
                <c:pt idx="14">
                  <c:v>43.334156010000001</c:v>
                </c:pt>
                <c:pt idx="15">
                  <c:v>27.865298735</c:v>
                </c:pt>
                <c:pt idx="16">
                  <c:v>22.489750898</c:v>
                </c:pt>
                <c:pt idx="17">
                  <c:v>33.406823213999999</c:v>
                </c:pt>
                <c:pt idx="18">
                  <c:v>43.567654388000001</c:v>
                </c:pt>
                <c:pt idx="19">
                  <c:v>28.737338647000001</c:v>
                </c:pt>
                <c:pt idx="20">
                  <c:v>25.115164632999999</c:v>
                </c:pt>
                <c:pt idx="21">
                  <c:v>35.361797512000003</c:v>
                </c:pt>
                <c:pt idx="22">
                  <c:v>51.660699266999998</c:v>
                </c:pt>
                <c:pt idx="23">
                  <c:v>32.441774737000003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ausgehende Anrufe'!$F$3:$H$3</c:f>
              <c:strCache>
                <c:ptCount val="1"/>
                <c:pt idx="0">
                  <c:v>Anrufe innerhalb der EU/EWR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Anrufe'!$N$9:$N$32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Anrufe'!$H$9:$H$32</c:f>
              <c:numCache>
                <c:formatCode>0.0</c:formatCode>
                <c:ptCount val="24"/>
                <c:pt idx="0">
                  <c:v>14.042566126000001</c:v>
                </c:pt>
                <c:pt idx="1">
                  <c:v>17.975935324999998</c:v>
                </c:pt>
                <c:pt idx="2">
                  <c:v>20.857219228999998</c:v>
                </c:pt>
                <c:pt idx="3">
                  <c:v>16.049649263999999</c:v>
                </c:pt>
                <c:pt idx="4">
                  <c:v>13.520826604</c:v>
                </c:pt>
                <c:pt idx="5">
                  <c:v>16.638974004000001</c:v>
                </c:pt>
                <c:pt idx="6">
                  <c:v>20.905387271999999</c:v>
                </c:pt>
                <c:pt idx="7">
                  <c:v>15.355005328000001</c:v>
                </c:pt>
                <c:pt idx="8">
                  <c:v>14.001888824</c:v>
                </c:pt>
                <c:pt idx="9">
                  <c:v>17.134980433999999</c:v>
                </c:pt>
                <c:pt idx="10">
                  <c:v>21.223909469999999</c:v>
                </c:pt>
                <c:pt idx="11">
                  <c:v>16.328587245000001</c:v>
                </c:pt>
                <c:pt idx="12">
                  <c:v>14.190532738</c:v>
                </c:pt>
                <c:pt idx="13">
                  <c:v>14.656637882</c:v>
                </c:pt>
                <c:pt idx="14">
                  <c:v>19.778823182</c:v>
                </c:pt>
                <c:pt idx="15">
                  <c:v>14.811929933</c:v>
                </c:pt>
                <c:pt idx="16">
                  <c:v>12.275439735000001</c:v>
                </c:pt>
                <c:pt idx="17">
                  <c:v>15.779591749</c:v>
                </c:pt>
                <c:pt idx="18">
                  <c:v>19.643675105</c:v>
                </c:pt>
                <c:pt idx="19">
                  <c:v>15.873690161000001</c:v>
                </c:pt>
                <c:pt idx="20">
                  <c:v>14.451901425999999</c:v>
                </c:pt>
                <c:pt idx="21">
                  <c:v>17.621586672999999</c:v>
                </c:pt>
                <c:pt idx="22">
                  <c:v>25.260335771000001</c:v>
                </c:pt>
                <c:pt idx="23">
                  <c:v>19.399134344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ausgehende Anrufe'!$I$3:$K$3</c:f>
              <c:strCache>
                <c:ptCount val="1"/>
                <c:pt idx="0">
                  <c:v>Anrufe im Rest der Welt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Anrufe'!$N$9:$N$32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Anrufe'!$K$9:$K$32</c:f>
              <c:numCache>
                <c:formatCode>0.0</c:formatCode>
                <c:ptCount val="24"/>
                <c:pt idx="0">
                  <c:v>12.489444848</c:v>
                </c:pt>
                <c:pt idx="1">
                  <c:v>13.986066531000001</c:v>
                </c:pt>
                <c:pt idx="2">
                  <c:v>16.821622774000001</c:v>
                </c:pt>
                <c:pt idx="3">
                  <c:v>16.647249569</c:v>
                </c:pt>
                <c:pt idx="4">
                  <c:v>14.802455508</c:v>
                </c:pt>
                <c:pt idx="5">
                  <c:v>15.063233613</c:v>
                </c:pt>
                <c:pt idx="6">
                  <c:v>14.503746291000001</c:v>
                </c:pt>
                <c:pt idx="7">
                  <c:v>13.261703148</c:v>
                </c:pt>
                <c:pt idx="8">
                  <c:v>12.013721816</c:v>
                </c:pt>
                <c:pt idx="9">
                  <c:v>12.979339338999999</c:v>
                </c:pt>
                <c:pt idx="10">
                  <c:v>13.948402797</c:v>
                </c:pt>
                <c:pt idx="11">
                  <c:v>13.001114368</c:v>
                </c:pt>
                <c:pt idx="12">
                  <c:v>11.389957690999999</c:v>
                </c:pt>
                <c:pt idx="13">
                  <c:v>9.7731445780000001</c:v>
                </c:pt>
                <c:pt idx="14">
                  <c:v>10.348471949</c:v>
                </c:pt>
                <c:pt idx="15">
                  <c:v>9.2820285590000005</c:v>
                </c:pt>
                <c:pt idx="16">
                  <c:v>8.1421554839999999</c:v>
                </c:pt>
                <c:pt idx="17">
                  <c:v>8.2057040440000009</c:v>
                </c:pt>
                <c:pt idx="18">
                  <c:v>8.8608629939999997</c:v>
                </c:pt>
                <c:pt idx="19">
                  <c:v>8.3771459289999992</c:v>
                </c:pt>
                <c:pt idx="20">
                  <c:v>7.5569756479999999</c:v>
                </c:pt>
                <c:pt idx="21">
                  <c:v>7.6938051300000003</c:v>
                </c:pt>
                <c:pt idx="22">
                  <c:v>3.1236621609999999</c:v>
                </c:pt>
                <c:pt idx="23">
                  <c:v>8.0355393789999994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'Sprachroaming ausgehende Anrufe'!$L$3:$L$4</c:f>
              <c:strCache>
                <c:ptCount val="2"/>
                <c:pt idx="0">
                  <c:v>Sondervereinbarungen*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Anrufe'!$N$9:$N$32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Anrufe'!$L$9:$L$32</c:f>
              <c:numCache>
                <c:formatCode>0.0</c:formatCode>
                <c:ptCount val="24"/>
                <c:pt idx="0">
                  <c:v>13.651713989999999</c:v>
                </c:pt>
                <c:pt idx="1">
                  <c:v>15.9703886</c:v>
                </c:pt>
                <c:pt idx="2">
                  <c:v>16.244108506</c:v>
                </c:pt>
                <c:pt idx="3">
                  <c:v>15.321607439999999</c:v>
                </c:pt>
                <c:pt idx="4">
                  <c:v>13.655345410000001</c:v>
                </c:pt>
                <c:pt idx="5">
                  <c:v>14.947292602999999</c:v>
                </c:pt>
                <c:pt idx="6">
                  <c:v>14.060988712</c:v>
                </c:pt>
                <c:pt idx="7">
                  <c:v>12.398366172999999</c:v>
                </c:pt>
                <c:pt idx="8">
                  <c:v>13.306884755</c:v>
                </c:pt>
                <c:pt idx="9">
                  <c:v>15.196288508</c:v>
                </c:pt>
                <c:pt idx="10">
                  <c:v>15.909405229000001</c:v>
                </c:pt>
                <c:pt idx="11">
                  <c:v>18.660894209999999</c:v>
                </c:pt>
                <c:pt idx="12">
                  <c:v>16.432951307</c:v>
                </c:pt>
                <c:pt idx="13">
                  <c:v>20.454965090000002</c:v>
                </c:pt>
                <c:pt idx="14">
                  <c:v>24.744360725</c:v>
                </c:pt>
                <c:pt idx="15">
                  <c:v>23.558973145</c:v>
                </c:pt>
                <c:pt idx="16">
                  <c:v>21.246423772</c:v>
                </c:pt>
                <c:pt idx="17">
                  <c:v>25.237015959000001</c:v>
                </c:pt>
                <c:pt idx="18">
                  <c:v>26.773520624</c:v>
                </c:pt>
                <c:pt idx="19">
                  <c:v>26.555692015000002</c:v>
                </c:pt>
                <c:pt idx="20">
                  <c:v>26.365099987000001</c:v>
                </c:pt>
                <c:pt idx="21">
                  <c:v>28.468838344000002</c:v>
                </c:pt>
                <c:pt idx="22">
                  <c:v>30.910045265000001</c:v>
                </c:pt>
                <c:pt idx="23">
                  <c:v>28.397143660000001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140448"/>
        <c:axId val="163046296"/>
      </c:lineChart>
      <c:catAx>
        <c:axId val="2461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63046296"/>
        <c:crosses val="autoZero"/>
        <c:auto val="1"/>
        <c:lblAlgn val="ctr"/>
        <c:lblOffset val="100"/>
        <c:tickLblSkip val="2"/>
        <c:noMultiLvlLbl val="0"/>
      </c:catAx>
      <c:valAx>
        <c:axId val="163046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4614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87511651074858865"/>
          <c:w val="0.79221934758155232"/>
          <c:h val="9.6048948235156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648786649109133E-2"/>
          <c:y val="0.12430141482974259"/>
          <c:w val="0.86021858394818285"/>
          <c:h val="0.56861348326291927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einkom. Anrufe'!$N$3:$P$3</c:f>
              <c:strCache>
                <c:ptCount val="1"/>
                <c:pt idx="0">
                  <c:v>Appels sortants: UE/EEE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Anrufe'!$AC$9:$AC$32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einkom. Anrufe'!$P$9:$P$32</c:f>
              <c:numCache>
                <c:formatCode>0.0</c:formatCode>
                <c:ptCount val="24"/>
                <c:pt idx="0">
                  <c:v>30.507934735999999</c:v>
                </c:pt>
                <c:pt idx="1">
                  <c:v>41.764332306</c:v>
                </c:pt>
                <c:pt idx="2">
                  <c:v>49.906829749000003</c:v>
                </c:pt>
                <c:pt idx="3">
                  <c:v>34.665753455999997</c:v>
                </c:pt>
                <c:pt idx="4">
                  <c:v>29.452325386999998</c:v>
                </c:pt>
                <c:pt idx="5">
                  <c:v>38.791976292000001</c:v>
                </c:pt>
                <c:pt idx="6">
                  <c:v>49.653619622000001</c:v>
                </c:pt>
                <c:pt idx="7">
                  <c:v>33.300006635000003</c:v>
                </c:pt>
                <c:pt idx="8">
                  <c:v>30.526292839</c:v>
                </c:pt>
                <c:pt idx="9">
                  <c:v>39.654199732000002</c:v>
                </c:pt>
                <c:pt idx="10">
                  <c:v>48.826509393000002</c:v>
                </c:pt>
                <c:pt idx="11">
                  <c:v>33.79902955</c:v>
                </c:pt>
                <c:pt idx="12">
                  <c:v>27.650400732000001</c:v>
                </c:pt>
                <c:pt idx="13">
                  <c:v>33.711250516</c:v>
                </c:pt>
                <c:pt idx="14">
                  <c:v>44.186912120999999</c:v>
                </c:pt>
                <c:pt idx="15">
                  <c:v>30.050635790000001</c:v>
                </c:pt>
                <c:pt idx="16">
                  <c:v>24.693129412000001</c:v>
                </c:pt>
                <c:pt idx="17">
                  <c:v>33.838382416999998</c:v>
                </c:pt>
                <c:pt idx="18">
                  <c:v>44.076027658000001</c:v>
                </c:pt>
                <c:pt idx="19">
                  <c:v>31.019500125</c:v>
                </c:pt>
                <c:pt idx="20">
                  <c:v>26.840186629000002</c:v>
                </c:pt>
                <c:pt idx="21">
                  <c:v>33.672851852000001</c:v>
                </c:pt>
                <c:pt idx="22">
                  <c:v>44.931725634000003</c:v>
                </c:pt>
                <c:pt idx="23">
                  <c:v>26.526702019999998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einkom. Anrufe'!$Q$3:$S$3</c:f>
              <c:strCache>
                <c:ptCount val="1"/>
                <c:pt idx="0">
                  <c:v>Appels sortants: reste du monde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Anrufe'!$AC$9:$AC$32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einkom. Anrufe'!$S$9:$S$32</c:f>
              <c:numCache>
                <c:formatCode>0.0</c:formatCode>
                <c:ptCount val="24"/>
                <c:pt idx="0">
                  <c:v>5.9510878639999998</c:v>
                </c:pt>
                <c:pt idx="1">
                  <c:v>7.0277122209999998</c:v>
                </c:pt>
                <c:pt idx="2">
                  <c:v>8.0279946609999993</c:v>
                </c:pt>
                <c:pt idx="3">
                  <c:v>6.7970957299999997</c:v>
                </c:pt>
                <c:pt idx="4">
                  <c:v>6.0204316579999997</c:v>
                </c:pt>
                <c:pt idx="5">
                  <c:v>6.009533598</c:v>
                </c:pt>
                <c:pt idx="6">
                  <c:v>7.5031997959999996</c:v>
                </c:pt>
                <c:pt idx="7">
                  <c:v>6.0343769519999997</c:v>
                </c:pt>
                <c:pt idx="8">
                  <c:v>5.0932524560000001</c:v>
                </c:pt>
                <c:pt idx="9">
                  <c:v>5.3841893540000001</c:v>
                </c:pt>
                <c:pt idx="10">
                  <c:v>5.6618313799999997</c:v>
                </c:pt>
                <c:pt idx="11">
                  <c:v>5.328855152</c:v>
                </c:pt>
                <c:pt idx="12">
                  <c:v>4.720759836</c:v>
                </c:pt>
                <c:pt idx="13">
                  <c:v>4.2081290180000002</c:v>
                </c:pt>
                <c:pt idx="14">
                  <c:v>4.6586443480000002</c:v>
                </c:pt>
                <c:pt idx="15">
                  <c:v>4.0562157509999999</c:v>
                </c:pt>
                <c:pt idx="16">
                  <c:v>3.4192192239999999</c:v>
                </c:pt>
                <c:pt idx="17">
                  <c:v>3.5360658250000001</c:v>
                </c:pt>
                <c:pt idx="18">
                  <c:v>3.8537558939999998</c:v>
                </c:pt>
                <c:pt idx="19">
                  <c:v>3.7427260090000001</c:v>
                </c:pt>
                <c:pt idx="20">
                  <c:v>3.244862006</c:v>
                </c:pt>
                <c:pt idx="21">
                  <c:v>3.2920311390000001</c:v>
                </c:pt>
                <c:pt idx="22">
                  <c:v>3.6009631780000002</c:v>
                </c:pt>
                <c:pt idx="23">
                  <c:v>2.9131366060000001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einkom. Anrufe'!$T$3:$T$4</c:f>
              <c:strCache>
                <c:ptCount val="2"/>
                <c:pt idx="0">
                  <c:v> Anglais : "special corporate"
</c:v>
                </c:pt>
              </c:strCache>
            </c:strRef>
          </c:tx>
          <c:spPr>
            <a:ln w="28575" cap="rnd">
              <a:solidFill>
                <a:srgbClr val="F1E21A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Anrufe'!$AC$9:$AC$32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einkom. Anrufe'!$T$9:$T$32</c:f>
              <c:numCache>
                <c:formatCode>0.0</c:formatCode>
                <c:ptCount val="24"/>
                <c:pt idx="0">
                  <c:v>3.6106317959999998</c:v>
                </c:pt>
                <c:pt idx="1">
                  <c:v>4.1250747949999997</c:v>
                </c:pt>
                <c:pt idx="2">
                  <c:v>3.7183973379999999</c:v>
                </c:pt>
                <c:pt idx="3">
                  <c:v>3.030729177</c:v>
                </c:pt>
                <c:pt idx="4">
                  <c:v>3.4204186710000002</c:v>
                </c:pt>
                <c:pt idx="5">
                  <c:v>3.4235842769999998</c:v>
                </c:pt>
                <c:pt idx="6">
                  <c:v>3.5298922930000001</c:v>
                </c:pt>
                <c:pt idx="7">
                  <c:v>3.4520370210000002</c:v>
                </c:pt>
                <c:pt idx="8">
                  <c:v>3.0728659739999999</c:v>
                </c:pt>
                <c:pt idx="9">
                  <c:v>3.0581254640000002</c:v>
                </c:pt>
                <c:pt idx="10">
                  <c:v>2.6973797629999998</c:v>
                </c:pt>
                <c:pt idx="11">
                  <c:v>2.7167642669999998</c:v>
                </c:pt>
                <c:pt idx="12">
                  <c:v>2.377826019</c:v>
                </c:pt>
                <c:pt idx="13">
                  <c:v>2.2450250559999998</c:v>
                </c:pt>
                <c:pt idx="14">
                  <c:v>1.822289676</c:v>
                </c:pt>
                <c:pt idx="15">
                  <c:v>1.795515787</c:v>
                </c:pt>
                <c:pt idx="16">
                  <c:v>1.52948175</c:v>
                </c:pt>
                <c:pt idx="17">
                  <c:v>1.645754707</c:v>
                </c:pt>
                <c:pt idx="18">
                  <c:v>1.568899687</c:v>
                </c:pt>
                <c:pt idx="19">
                  <c:v>1.76768886</c:v>
                </c:pt>
                <c:pt idx="20">
                  <c:v>1.5614829130000001</c:v>
                </c:pt>
                <c:pt idx="21">
                  <c:v>1.5218036530000001</c:v>
                </c:pt>
                <c:pt idx="22">
                  <c:v>1.484945967</c:v>
                </c:pt>
                <c:pt idx="23">
                  <c:v>1.442574633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30824"/>
        <c:axId val="250230432"/>
      </c:lineChart>
      <c:catAx>
        <c:axId val="25023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230432"/>
        <c:crosses val="autoZero"/>
        <c:auto val="1"/>
        <c:lblAlgn val="ctr"/>
        <c:lblOffset val="100"/>
        <c:tickLblSkip val="2"/>
        <c:noMultiLvlLbl val="0"/>
      </c:catAx>
      <c:valAx>
        <c:axId val="25023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23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95688973118182"/>
          <c:y val="0.82872124317793605"/>
          <c:w val="0.85595478389128798"/>
          <c:h val="0.13529992084322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648786649109133E-2"/>
          <c:y val="0.12430141482974259"/>
          <c:w val="0.86021858394818285"/>
          <c:h val="0.56861348326291927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einkom. Anrufe'!$Y$3:$AA$3</c:f>
              <c:strCache>
                <c:ptCount val="1"/>
                <c:pt idx="0">
                  <c:v>EU/EEA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Anrufe'!$AA$9:$AA$32</c:f>
              <c:numCache>
                <c:formatCode>0.0</c:formatCode>
                <c:ptCount val="24"/>
                <c:pt idx="0">
                  <c:v>30.507934735999999</c:v>
                </c:pt>
                <c:pt idx="1">
                  <c:v>41.764332306</c:v>
                </c:pt>
                <c:pt idx="2">
                  <c:v>49.906829749000003</c:v>
                </c:pt>
                <c:pt idx="3">
                  <c:v>34.665753455999997</c:v>
                </c:pt>
                <c:pt idx="4">
                  <c:v>29.452325386999998</c:v>
                </c:pt>
                <c:pt idx="5">
                  <c:v>38.791976292000001</c:v>
                </c:pt>
                <c:pt idx="6">
                  <c:v>49.653619622000001</c:v>
                </c:pt>
                <c:pt idx="7">
                  <c:v>33.300006635000003</c:v>
                </c:pt>
                <c:pt idx="8">
                  <c:v>30.526292839</c:v>
                </c:pt>
                <c:pt idx="9">
                  <c:v>39.654199732000002</c:v>
                </c:pt>
                <c:pt idx="10">
                  <c:v>48.826509393000002</c:v>
                </c:pt>
                <c:pt idx="11">
                  <c:v>33.79902955</c:v>
                </c:pt>
                <c:pt idx="12">
                  <c:v>27.650400732000001</c:v>
                </c:pt>
                <c:pt idx="13">
                  <c:v>33.711250516</c:v>
                </c:pt>
                <c:pt idx="14">
                  <c:v>44.186912120999999</c:v>
                </c:pt>
                <c:pt idx="15">
                  <c:v>30.050635790000001</c:v>
                </c:pt>
                <c:pt idx="16">
                  <c:v>24.693129412000001</c:v>
                </c:pt>
                <c:pt idx="17">
                  <c:v>33.838382416999998</c:v>
                </c:pt>
                <c:pt idx="18">
                  <c:v>44.076027658000001</c:v>
                </c:pt>
                <c:pt idx="19">
                  <c:v>31.019500125</c:v>
                </c:pt>
                <c:pt idx="20">
                  <c:v>26.840186629000002</c:v>
                </c:pt>
                <c:pt idx="21">
                  <c:v>33.672851852000001</c:v>
                </c:pt>
                <c:pt idx="22">
                  <c:v>44.931725634000003</c:v>
                </c:pt>
                <c:pt idx="23">
                  <c:v>26.526702019999998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einkom. Anrufe'!$AB$3:$AD$3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Anrufe'!$AD$9:$AD$32</c:f>
              <c:numCache>
                <c:formatCode>0.0</c:formatCode>
                <c:ptCount val="24"/>
                <c:pt idx="0">
                  <c:v>5.9510878639999998</c:v>
                </c:pt>
                <c:pt idx="1">
                  <c:v>7.0277122209999998</c:v>
                </c:pt>
                <c:pt idx="2">
                  <c:v>8.0279946609999993</c:v>
                </c:pt>
                <c:pt idx="3">
                  <c:v>6.7970957299999997</c:v>
                </c:pt>
                <c:pt idx="4">
                  <c:v>6.0204316579999997</c:v>
                </c:pt>
                <c:pt idx="5">
                  <c:v>6.009533598</c:v>
                </c:pt>
                <c:pt idx="6">
                  <c:v>7.5031997959999996</c:v>
                </c:pt>
                <c:pt idx="7">
                  <c:v>6.0343769519999997</c:v>
                </c:pt>
                <c:pt idx="8">
                  <c:v>5.0932524560000001</c:v>
                </c:pt>
                <c:pt idx="9">
                  <c:v>5.3841893540000001</c:v>
                </c:pt>
                <c:pt idx="10">
                  <c:v>5.6618313799999997</c:v>
                </c:pt>
                <c:pt idx="11">
                  <c:v>5.328855152</c:v>
                </c:pt>
                <c:pt idx="12">
                  <c:v>4.720759836</c:v>
                </c:pt>
                <c:pt idx="13">
                  <c:v>4.2081290180000002</c:v>
                </c:pt>
                <c:pt idx="14">
                  <c:v>4.6586443480000002</c:v>
                </c:pt>
                <c:pt idx="15">
                  <c:v>4.0562157509999999</c:v>
                </c:pt>
                <c:pt idx="16">
                  <c:v>3.4192192239999999</c:v>
                </c:pt>
                <c:pt idx="17">
                  <c:v>3.5360658250000001</c:v>
                </c:pt>
                <c:pt idx="18">
                  <c:v>3.8537558939999998</c:v>
                </c:pt>
                <c:pt idx="19">
                  <c:v>3.7427260090000001</c:v>
                </c:pt>
                <c:pt idx="20">
                  <c:v>3.244862006</c:v>
                </c:pt>
                <c:pt idx="21">
                  <c:v>3.2920311390000001</c:v>
                </c:pt>
                <c:pt idx="22">
                  <c:v>3.6009631780000002</c:v>
                </c:pt>
                <c:pt idx="23">
                  <c:v>2.9131366060000001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einkom. Anrufe'!$AE$3:$AE$4</c:f>
              <c:strCache>
                <c:ptCount val="2"/>
                <c:pt idx="0">
                  <c:v>Special agreements</c:v>
                </c:pt>
              </c:strCache>
            </c:strRef>
          </c:tx>
          <c:spPr>
            <a:ln w="28575" cap="rnd">
              <a:solidFill>
                <a:srgbClr val="F1E21A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Anrufe'!$AE$9:$AE$32</c:f>
              <c:numCache>
                <c:formatCode>0.0</c:formatCode>
                <c:ptCount val="24"/>
                <c:pt idx="0">
                  <c:v>3.6106317959999998</c:v>
                </c:pt>
                <c:pt idx="1">
                  <c:v>4.1250747949999997</c:v>
                </c:pt>
                <c:pt idx="2">
                  <c:v>3.7183973379999999</c:v>
                </c:pt>
                <c:pt idx="3">
                  <c:v>3.030729177</c:v>
                </c:pt>
                <c:pt idx="4">
                  <c:v>3.4204186710000002</c:v>
                </c:pt>
                <c:pt idx="5">
                  <c:v>3.4235842769999998</c:v>
                </c:pt>
                <c:pt idx="6">
                  <c:v>3.5298922930000001</c:v>
                </c:pt>
                <c:pt idx="7">
                  <c:v>3.4520370210000002</c:v>
                </c:pt>
                <c:pt idx="8">
                  <c:v>3.0728659739999999</c:v>
                </c:pt>
                <c:pt idx="9">
                  <c:v>3.0581254640000002</c:v>
                </c:pt>
                <c:pt idx="10">
                  <c:v>2.6973797629999998</c:v>
                </c:pt>
                <c:pt idx="11">
                  <c:v>2.7167642669999998</c:v>
                </c:pt>
                <c:pt idx="12">
                  <c:v>2.377826019</c:v>
                </c:pt>
                <c:pt idx="13">
                  <c:v>2.2450250559999998</c:v>
                </c:pt>
                <c:pt idx="14">
                  <c:v>1.822289676</c:v>
                </c:pt>
                <c:pt idx="15">
                  <c:v>1.795515787</c:v>
                </c:pt>
                <c:pt idx="16">
                  <c:v>1.52948175</c:v>
                </c:pt>
                <c:pt idx="17">
                  <c:v>1.645754707</c:v>
                </c:pt>
                <c:pt idx="18">
                  <c:v>1.568899687</c:v>
                </c:pt>
                <c:pt idx="19">
                  <c:v>1.76768886</c:v>
                </c:pt>
                <c:pt idx="20">
                  <c:v>1.5614829130000001</c:v>
                </c:pt>
                <c:pt idx="21">
                  <c:v>1.5218036530000001</c:v>
                </c:pt>
                <c:pt idx="22">
                  <c:v>1.484945967</c:v>
                </c:pt>
                <c:pt idx="23">
                  <c:v>1.442574633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626816"/>
        <c:axId val="250627208"/>
      </c:lineChart>
      <c:catAx>
        <c:axId val="2506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27208"/>
        <c:crosses val="autoZero"/>
        <c:auto val="1"/>
        <c:lblAlgn val="ctr"/>
        <c:lblOffset val="100"/>
        <c:tickLblSkip val="2"/>
        <c:noMultiLvlLbl val="0"/>
      </c:catAx>
      <c:valAx>
        <c:axId val="25062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95688973118182"/>
          <c:y val="0.82872124317793605"/>
          <c:w val="0.85595478389128798"/>
          <c:h val="0.13529992084322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648786649109133E-2"/>
          <c:y val="0.12430141482974259"/>
          <c:w val="0.86021858394818285"/>
          <c:h val="0.56861348326291927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einkom. Anrufe'!$AJ$3:$AL$3</c:f>
              <c:strCache>
                <c:ptCount val="1"/>
                <c:pt idx="0">
                  <c:v>Chiamate UE/SEE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Anrufe'!$AL$9:$AL$32</c:f>
              <c:numCache>
                <c:formatCode>0.0</c:formatCode>
                <c:ptCount val="24"/>
                <c:pt idx="0">
                  <c:v>30.507934735999999</c:v>
                </c:pt>
                <c:pt idx="1">
                  <c:v>41.764332306</c:v>
                </c:pt>
                <c:pt idx="2">
                  <c:v>49.906829749000003</c:v>
                </c:pt>
                <c:pt idx="3">
                  <c:v>34.665753455999997</c:v>
                </c:pt>
                <c:pt idx="4">
                  <c:v>29.452325386999998</c:v>
                </c:pt>
                <c:pt idx="5">
                  <c:v>38.791976292000001</c:v>
                </c:pt>
                <c:pt idx="6">
                  <c:v>49.653619622000001</c:v>
                </c:pt>
                <c:pt idx="7">
                  <c:v>33.300006635000003</c:v>
                </c:pt>
                <c:pt idx="8">
                  <c:v>30.526292839</c:v>
                </c:pt>
                <c:pt idx="9">
                  <c:v>39.654199732000002</c:v>
                </c:pt>
                <c:pt idx="10">
                  <c:v>48.826509393000002</c:v>
                </c:pt>
                <c:pt idx="11">
                  <c:v>33.79902955</c:v>
                </c:pt>
                <c:pt idx="12">
                  <c:v>27.650400732000001</c:v>
                </c:pt>
                <c:pt idx="13">
                  <c:v>33.711250516</c:v>
                </c:pt>
                <c:pt idx="14">
                  <c:v>44.186912120999999</c:v>
                </c:pt>
                <c:pt idx="15">
                  <c:v>30.050635790000001</c:v>
                </c:pt>
                <c:pt idx="16">
                  <c:v>24.693129412000001</c:v>
                </c:pt>
                <c:pt idx="17">
                  <c:v>33.838382416999998</c:v>
                </c:pt>
                <c:pt idx="18">
                  <c:v>44.076027658000001</c:v>
                </c:pt>
                <c:pt idx="19">
                  <c:v>31.019500125</c:v>
                </c:pt>
                <c:pt idx="20">
                  <c:v>26.840186629000002</c:v>
                </c:pt>
                <c:pt idx="21">
                  <c:v>33.672851852000001</c:v>
                </c:pt>
                <c:pt idx="22">
                  <c:v>44.931725634000003</c:v>
                </c:pt>
                <c:pt idx="23">
                  <c:v>26.526702019999998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einkom. Anrufe'!$AM$3:$AO$3</c:f>
              <c:strCache>
                <c:ptCount val="1"/>
                <c:pt idx="0">
                  <c:v>Chiamate resto del mondo 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Anrufe'!$AO$9:$AO$32</c:f>
              <c:numCache>
                <c:formatCode>0.0</c:formatCode>
                <c:ptCount val="24"/>
                <c:pt idx="0">
                  <c:v>5.9510878639999998</c:v>
                </c:pt>
                <c:pt idx="1">
                  <c:v>7.0277122209999998</c:v>
                </c:pt>
                <c:pt idx="2">
                  <c:v>8.0279946609999993</c:v>
                </c:pt>
                <c:pt idx="3">
                  <c:v>6.7970957299999997</c:v>
                </c:pt>
                <c:pt idx="4">
                  <c:v>6.0204316579999997</c:v>
                </c:pt>
                <c:pt idx="5">
                  <c:v>6.009533598</c:v>
                </c:pt>
                <c:pt idx="6">
                  <c:v>7.5031997959999996</c:v>
                </c:pt>
                <c:pt idx="7">
                  <c:v>6.0343769519999997</c:v>
                </c:pt>
                <c:pt idx="8">
                  <c:v>5.0932524560000001</c:v>
                </c:pt>
                <c:pt idx="9">
                  <c:v>5.3841893540000001</c:v>
                </c:pt>
                <c:pt idx="10">
                  <c:v>5.6618313799999997</c:v>
                </c:pt>
                <c:pt idx="11">
                  <c:v>5.328855152</c:v>
                </c:pt>
                <c:pt idx="12">
                  <c:v>4.720759836</c:v>
                </c:pt>
                <c:pt idx="13">
                  <c:v>4.2081290180000002</c:v>
                </c:pt>
                <c:pt idx="14">
                  <c:v>4.6586443480000002</c:v>
                </c:pt>
                <c:pt idx="15">
                  <c:v>4.0562157509999999</c:v>
                </c:pt>
                <c:pt idx="16">
                  <c:v>3.4192192239999999</c:v>
                </c:pt>
                <c:pt idx="17">
                  <c:v>3.5360658250000001</c:v>
                </c:pt>
                <c:pt idx="18">
                  <c:v>3.8537558939999998</c:v>
                </c:pt>
                <c:pt idx="19">
                  <c:v>3.7427260090000001</c:v>
                </c:pt>
                <c:pt idx="20">
                  <c:v>3.244862006</c:v>
                </c:pt>
                <c:pt idx="21">
                  <c:v>3.2920311390000001</c:v>
                </c:pt>
                <c:pt idx="22">
                  <c:v>3.6009631780000002</c:v>
                </c:pt>
                <c:pt idx="23">
                  <c:v>2.9131366060000001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einkom. Anrufe'!$AP$3:$AP$4</c:f>
              <c:strCache>
                <c:ptCount val="2"/>
                <c:pt idx="0">
                  <c:v> Accordi speciali </c:v>
                </c:pt>
              </c:strCache>
            </c:strRef>
          </c:tx>
          <c:spPr>
            <a:ln w="28575" cap="rnd">
              <a:solidFill>
                <a:srgbClr val="F1E21A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Anrufe'!$AP$9:$AP$32</c:f>
              <c:numCache>
                <c:formatCode>0.0</c:formatCode>
                <c:ptCount val="24"/>
                <c:pt idx="0">
                  <c:v>3.6106317959999998</c:v>
                </c:pt>
                <c:pt idx="1">
                  <c:v>4.1250747949999997</c:v>
                </c:pt>
                <c:pt idx="2">
                  <c:v>3.7183973379999999</c:v>
                </c:pt>
                <c:pt idx="3">
                  <c:v>3.030729177</c:v>
                </c:pt>
                <c:pt idx="4">
                  <c:v>3.4204186710000002</c:v>
                </c:pt>
                <c:pt idx="5">
                  <c:v>3.4235842769999998</c:v>
                </c:pt>
                <c:pt idx="6">
                  <c:v>3.5298922930000001</c:v>
                </c:pt>
                <c:pt idx="7">
                  <c:v>3.4520370210000002</c:v>
                </c:pt>
                <c:pt idx="8">
                  <c:v>3.0728659739999999</c:v>
                </c:pt>
                <c:pt idx="9">
                  <c:v>3.0581254640000002</c:v>
                </c:pt>
                <c:pt idx="10">
                  <c:v>2.6973797629999998</c:v>
                </c:pt>
                <c:pt idx="11">
                  <c:v>2.7167642669999998</c:v>
                </c:pt>
                <c:pt idx="12">
                  <c:v>2.377826019</c:v>
                </c:pt>
                <c:pt idx="13">
                  <c:v>2.2450250559999998</c:v>
                </c:pt>
                <c:pt idx="14">
                  <c:v>1.822289676</c:v>
                </c:pt>
                <c:pt idx="15">
                  <c:v>1.795515787</c:v>
                </c:pt>
                <c:pt idx="16">
                  <c:v>1.52948175</c:v>
                </c:pt>
                <c:pt idx="17">
                  <c:v>1.645754707</c:v>
                </c:pt>
                <c:pt idx="18">
                  <c:v>1.568899687</c:v>
                </c:pt>
                <c:pt idx="19">
                  <c:v>1.76768886</c:v>
                </c:pt>
                <c:pt idx="20">
                  <c:v>1.5614829130000001</c:v>
                </c:pt>
                <c:pt idx="21">
                  <c:v>1.5218036530000001</c:v>
                </c:pt>
                <c:pt idx="22">
                  <c:v>1.484945967</c:v>
                </c:pt>
                <c:pt idx="23">
                  <c:v>1.442574633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630344"/>
        <c:axId val="250630736"/>
      </c:lineChart>
      <c:catAx>
        <c:axId val="25063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30736"/>
        <c:crosses val="autoZero"/>
        <c:auto val="1"/>
        <c:lblAlgn val="ctr"/>
        <c:lblOffset val="100"/>
        <c:tickLblSkip val="2"/>
        <c:noMultiLvlLbl val="0"/>
      </c:catAx>
      <c:valAx>
        <c:axId val="25063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3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95688973118182"/>
          <c:y val="0.82872124317793605"/>
          <c:w val="0.85595478389128798"/>
          <c:h val="0.13529992084322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743160323213387"/>
          <c:h val="0.47523831321164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Abbildungen!$A$24</c:f>
              <c:strCache>
                <c:ptCount val="1"/>
                <c:pt idx="0">
                  <c:v>Ausgehende Anrufe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Abbildungen!$B$22:$H$22</c:f>
              <c:strCache>
                <c:ptCount val="7"/>
                <c:pt idx="0">
                  <c:v>Anrufe zurück in die Schweiz (Standard)</c:v>
                </c:pt>
                <c:pt idx="1">
                  <c:v>Anrufe zurück in die Schweiz (Option)</c:v>
                </c:pt>
                <c:pt idx="2">
                  <c:v>EU/EWR  (Standard)</c:v>
                </c:pt>
                <c:pt idx="3">
                  <c:v>EU/EWR (Option)</c:v>
                </c:pt>
                <c:pt idx="4">
                  <c:v>Rest der Welt  (Standard)</c:v>
                </c:pt>
                <c:pt idx="5">
                  <c:v>Rest der Welt (Option)</c:v>
                </c:pt>
                <c:pt idx="6">
                  <c:v>Sondervereinbarungen</c:v>
                </c:pt>
              </c:strCache>
            </c:strRef>
          </c:cat>
          <c:val>
            <c:numRef>
              <c:f>Abbildungen!$B$24:$H$24</c:f>
              <c:numCache>
                <c:formatCode>0.0</c:formatCode>
                <c:ptCount val="7"/>
                <c:pt idx="0">
                  <c:v>73.774084965</c:v>
                </c:pt>
                <c:pt idx="1">
                  <c:v>77.325970364</c:v>
                </c:pt>
                <c:pt idx="2">
                  <c:v>28.542587854000001</c:v>
                </c:pt>
                <c:pt idx="3">
                  <c:v>40.382782090000006</c:v>
                </c:pt>
                <c:pt idx="4">
                  <c:v>22.414253678999998</c:v>
                </c:pt>
                <c:pt idx="5">
                  <c:v>37.530130043</c:v>
                </c:pt>
                <c:pt idx="6">
                  <c:v>61.187818536000002</c:v>
                </c:pt>
              </c:numCache>
            </c:numRef>
          </c:val>
        </c:ser>
        <c:ser>
          <c:idx val="1"/>
          <c:order val="1"/>
          <c:tx>
            <c:strRef>
              <c:f>Abbildungen!$A$25</c:f>
              <c:strCache>
                <c:ptCount val="1"/>
                <c:pt idx="0">
                  <c:v>Ausgehende Anrufe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Abbildungen!$B$22:$H$22</c:f>
              <c:strCache>
                <c:ptCount val="7"/>
                <c:pt idx="0">
                  <c:v>Anrufe zurück in die Schweiz (Standard)</c:v>
                </c:pt>
                <c:pt idx="1">
                  <c:v>Anrufe zurück in die Schweiz (Option)</c:v>
                </c:pt>
                <c:pt idx="2">
                  <c:v>EU/EWR  (Standard)</c:v>
                </c:pt>
                <c:pt idx="3">
                  <c:v>EU/EWR (Option)</c:v>
                </c:pt>
                <c:pt idx="4">
                  <c:v>Rest der Welt  (Standard)</c:v>
                </c:pt>
                <c:pt idx="5">
                  <c:v>Rest der Welt (Option)</c:v>
                </c:pt>
                <c:pt idx="6">
                  <c:v>Sondervereinbarungen</c:v>
                </c:pt>
              </c:strCache>
            </c:strRef>
          </c:cat>
          <c:val>
            <c:numRef>
              <c:f>Abbildungen!$B$25:$H$25</c:f>
              <c:numCache>
                <c:formatCode>0.0</c:formatCode>
                <c:ptCount val="7"/>
                <c:pt idx="0">
                  <c:v>62.591347862000006</c:v>
                </c:pt>
                <c:pt idx="1">
                  <c:v>63.792709897999991</c:v>
                </c:pt>
                <c:pt idx="2">
                  <c:v>27.256649264</c:v>
                </c:pt>
                <c:pt idx="3">
                  <c:v>39.163543943999997</c:v>
                </c:pt>
                <c:pt idx="4">
                  <c:v>21.149036732999999</c:v>
                </c:pt>
                <c:pt idx="5">
                  <c:v>36.482101827000001</c:v>
                </c:pt>
                <c:pt idx="6">
                  <c:v>55.061992898</c:v>
                </c:pt>
              </c:numCache>
            </c:numRef>
          </c:val>
        </c:ser>
        <c:ser>
          <c:idx val="2"/>
          <c:order val="2"/>
          <c:tx>
            <c:strRef>
              <c:f>Abbildungen!$A$26</c:f>
              <c:strCache>
                <c:ptCount val="1"/>
                <c:pt idx="0">
                  <c:v>Ausgehende Anrufe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Abbildungen!$B$22:$H$22</c:f>
              <c:strCache>
                <c:ptCount val="7"/>
                <c:pt idx="0">
                  <c:v>Anrufe zurück in die Schweiz (Standard)</c:v>
                </c:pt>
                <c:pt idx="1">
                  <c:v>Anrufe zurück in die Schweiz (Option)</c:v>
                </c:pt>
                <c:pt idx="2">
                  <c:v>EU/EWR  (Standard)</c:v>
                </c:pt>
                <c:pt idx="3">
                  <c:v>EU/EWR (Option)</c:v>
                </c:pt>
                <c:pt idx="4">
                  <c:v>Rest der Welt  (Standard)</c:v>
                </c:pt>
                <c:pt idx="5">
                  <c:v>Rest der Welt (Option)</c:v>
                </c:pt>
                <c:pt idx="6">
                  <c:v>Sondervereinbarungen</c:v>
                </c:pt>
              </c:strCache>
            </c:strRef>
          </c:cat>
          <c:val>
            <c:numRef>
              <c:f>Abbildungen!$B$26:$H$26</c:f>
              <c:numCache>
                <c:formatCode>0.0</c:formatCode>
                <c:ptCount val="7"/>
                <c:pt idx="0">
                  <c:v>61.599422174999994</c:v>
                </c:pt>
                <c:pt idx="1">
                  <c:v>51.307844845999995</c:v>
                </c:pt>
                <c:pt idx="2">
                  <c:v>31.313153970000002</c:v>
                </c:pt>
                <c:pt idx="3">
                  <c:v>37.376212003000006</c:v>
                </c:pt>
                <c:pt idx="4">
                  <c:v>23.121326067000002</c:v>
                </c:pt>
                <c:pt idx="5">
                  <c:v>28.821252253000001</c:v>
                </c:pt>
                <c:pt idx="6">
                  <c:v>63.073472702000004</c:v>
                </c:pt>
              </c:numCache>
            </c:numRef>
          </c:val>
        </c:ser>
        <c:ser>
          <c:idx val="3"/>
          <c:order val="3"/>
          <c:tx>
            <c:strRef>
              <c:f>Abbildungen!$A$27</c:f>
              <c:strCache>
                <c:ptCount val="1"/>
                <c:pt idx="0">
                  <c:v>Ausgehende Anrufe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Abbildungen!$B$22:$H$22</c:f>
              <c:strCache>
                <c:ptCount val="7"/>
                <c:pt idx="0">
                  <c:v>Anrufe zurück in die Schweiz (Standard)</c:v>
                </c:pt>
                <c:pt idx="1">
                  <c:v>Anrufe zurück in die Schweiz (Option)</c:v>
                </c:pt>
                <c:pt idx="2">
                  <c:v>EU/EWR  (Standard)</c:v>
                </c:pt>
                <c:pt idx="3">
                  <c:v>EU/EWR (Option)</c:v>
                </c:pt>
                <c:pt idx="4">
                  <c:v>Rest der Welt  (Standard)</c:v>
                </c:pt>
                <c:pt idx="5">
                  <c:v>Rest der Welt (Option)</c:v>
                </c:pt>
                <c:pt idx="6">
                  <c:v>Sondervereinbarungen</c:v>
                </c:pt>
              </c:strCache>
            </c:strRef>
          </c:cat>
          <c:val>
            <c:numRef>
              <c:f>Abbildungen!$B$27:$H$27</c:f>
              <c:numCache>
                <c:formatCode>0.0</c:formatCode>
                <c:ptCount val="7"/>
                <c:pt idx="0">
                  <c:v>68.448231485000008</c:v>
                </c:pt>
                <c:pt idx="1">
                  <c:v>44.329010518000004</c:v>
                </c:pt>
                <c:pt idx="2">
                  <c:v>34.060165963999999</c:v>
                </c:pt>
                <c:pt idx="3">
                  <c:v>30.894415082999998</c:v>
                </c:pt>
                <c:pt idx="4">
                  <c:v>21.799263537000002</c:v>
                </c:pt>
                <c:pt idx="5">
                  <c:v>22.713425049000001</c:v>
                </c:pt>
                <c:pt idx="6">
                  <c:v>80.293171332</c:v>
                </c:pt>
              </c:numCache>
            </c:numRef>
          </c:val>
        </c:ser>
        <c:ser>
          <c:idx val="4"/>
          <c:order val="4"/>
          <c:tx>
            <c:strRef>
              <c:f>Abbildungen!$A$28</c:f>
              <c:strCache>
                <c:ptCount val="1"/>
                <c:pt idx="0">
                  <c:v>Ausgehende Anrufe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Abbildungen!$B$22:$H$22</c:f>
              <c:strCache>
                <c:ptCount val="7"/>
                <c:pt idx="0">
                  <c:v>Anrufe zurück in die Schweiz (Standard)</c:v>
                </c:pt>
                <c:pt idx="1">
                  <c:v>Anrufe zurück in die Schweiz (Option)</c:v>
                </c:pt>
                <c:pt idx="2">
                  <c:v>EU/EWR  (Standard)</c:v>
                </c:pt>
                <c:pt idx="3">
                  <c:v>EU/EWR (Option)</c:v>
                </c:pt>
                <c:pt idx="4">
                  <c:v>Rest der Welt  (Standard)</c:v>
                </c:pt>
                <c:pt idx="5">
                  <c:v>Rest der Welt (Option)</c:v>
                </c:pt>
                <c:pt idx="6">
                  <c:v>Sondervereinbarungen</c:v>
                </c:pt>
              </c:strCache>
            </c:strRef>
          </c:cat>
          <c:val>
            <c:numRef>
              <c:f>Abbildungen!$B$28:$H$28</c:f>
              <c:numCache>
                <c:formatCode>0.0</c:formatCode>
                <c:ptCount val="7"/>
                <c:pt idx="0">
                  <c:v>80.885136688000003</c:v>
                </c:pt>
                <c:pt idx="1">
                  <c:v>47.316430459000003</c:v>
                </c:pt>
                <c:pt idx="2">
                  <c:v>36.916011652000002</c:v>
                </c:pt>
                <c:pt idx="3">
                  <c:v>26.656385098000001</c:v>
                </c:pt>
                <c:pt idx="4">
                  <c:v>17.281710519000001</c:v>
                </c:pt>
                <c:pt idx="5">
                  <c:v>16.304157931999999</c:v>
                </c:pt>
                <c:pt idx="6">
                  <c:v>99.812652370000009</c:v>
                </c:pt>
              </c:numCache>
            </c:numRef>
          </c:val>
        </c:ser>
        <c:ser>
          <c:idx val="5"/>
          <c:order val="5"/>
          <c:tx>
            <c:strRef>
              <c:f>Abbildungen!$A$29</c:f>
              <c:strCache>
                <c:ptCount val="1"/>
                <c:pt idx="0">
                  <c:v>Ausgehende Anrufe 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Abbildungen!$B$22:$H$22</c:f>
              <c:strCache>
                <c:ptCount val="7"/>
                <c:pt idx="0">
                  <c:v>Anrufe zurück in die Schweiz (Standard)</c:v>
                </c:pt>
                <c:pt idx="1">
                  <c:v>Anrufe zurück in die Schweiz (Option)</c:v>
                </c:pt>
                <c:pt idx="2">
                  <c:v>EU/EWR  (Standard)</c:v>
                </c:pt>
                <c:pt idx="3">
                  <c:v>EU/EWR (Option)</c:v>
                </c:pt>
                <c:pt idx="4">
                  <c:v>Rest der Welt  (Standard)</c:v>
                </c:pt>
                <c:pt idx="5">
                  <c:v>Rest der Welt (Option)</c:v>
                </c:pt>
                <c:pt idx="6">
                  <c:v>Sondervereinbarungen</c:v>
                </c:pt>
              </c:strCache>
            </c:strRef>
          </c:cat>
          <c:val>
            <c:numRef>
              <c:f>Abbildungen!$B$29:$H$29</c:f>
              <c:numCache>
                <c:formatCode>0.0</c:formatCode>
                <c:ptCount val="7"/>
                <c:pt idx="0">
                  <c:v>96.072869641000011</c:v>
                </c:pt>
                <c:pt idx="1">
                  <c:v>48.506566507999999</c:v>
                </c:pt>
                <c:pt idx="2">
                  <c:v>46.322670898999995</c:v>
                </c:pt>
                <c:pt idx="3">
                  <c:v>30.410287314999998</c:v>
                </c:pt>
                <c:pt idx="4">
                  <c:v>13.469948820000001</c:v>
                </c:pt>
                <c:pt idx="5">
                  <c:v>12.940033497999998</c:v>
                </c:pt>
                <c:pt idx="6">
                  <c:v>114.14112725599999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628384"/>
        <c:axId val="250627992"/>
      </c:barChart>
      <c:catAx>
        <c:axId val="25062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27992"/>
        <c:crosses val="autoZero"/>
        <c:auto val="1"/>
        <c:lblAlgn val="ctr"/>
        <c:lblOffset val="100"/>
        <c:noMultiLvlLbl val="0"/>
      </c:catAx>
      <c:valAx>
        <c:axId val="25062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2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5156557227873"/>
          <c:y val="0.77350765768343166"/>
          <c:w val="0.54697787394297248"/>
          <c:h val="0.17891018672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762875056742745"/>
          <c:y val="0.11731975983213182"/>
          <c:w val="0.87705545259378348"/>
          <c:h val="0.52666751829748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Abbildungen!$A$54</c:f>
              <c:strCache>
                <c:ptCount val="1"/>
                <c:pt idx="0">
                  <c:v>Einkommende Anrufe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Abbildungen!$B$52:$F$52</c:f>
              <c:strCache>
                <c:ptCount val="5"/>
                <c:pt idx="0">
                  <c:v>EU/EWR  (Standard)</c:v>
                </c:pt>
                <c:pt idx="1">
                  <c:v>EU/EWR (Option)</c:v>
                </c:pt>
                <c:pt idx="2">
                  <c:v>Rest der Welt  (Standard)</c:v>
                </c:pt>
                <c:pt idx="3">
                  <c:v>Rest der Welt (Option)</c:v>
                </c:pt>
                <c:pt idx="4">
                  <c:v>Sondervereinbarungen</c:v>
                </c:pt>
              </c:strCache>
            </c:strRef>
          </c:cat>
          <c:val>
            <c:numRef>
              <c:f>Abbildungen!$B$54:$F$54</c:f>
              <c:numCache>
                <c:formatCode>0.0</c:formatCode>
                <c:ptCount val="5"/>
                <c:pt idx="0">
                  <c:v>79.690942656000004</c:v>
                </c:pt>
                <c:pt idx="1">
                  <c:v>77.153907591000007</c:v>
                </c:pt>
                <c:pt idx="2">
                  <c:v>13.319057369999999</c:v>
                </c:pt>
                <c:pt idx="3">
                  <c:v>14.484833105999998</c:v>
                </c:pt>
                <c:pt idx="4">
                  <c:v>14.484833105999998</c:v>
                </c:pt>
              </c:numCache>
            </c:numRef>
          </c:val>
        </c:ser>
        <c:ser>
          <c:idx val="1"/>
          <c:order val="1"/>
          <c:tx>
            <c:strRef>
              <c:f>Abbildungen!$A$55</c:f>
              <c:strCache>
                <c:ptCount val="1"/>
                <c:pt idx="0">
                  <c:v>Einkommende Anrufe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Abbildungen!$B$52:$F$52</c:f>
              <c:strCache>
                <c:ptCount val="5"/>
                <c:pt idx="0">
                  <c:v>EU/EWR  (Standard)</c:v>
                </c:pt>
                <c:pt idx="1">
                  <c:v>EU/EWR (Option)</c:v>
                </c:pt>
                <c:pt idx="2">
                  <c:v>Rest der Welt  (Standard)</c:v>
                </c:pt>
                <c:pt idx="3">
                  <c:v>Rest der Welt (Option)</c:v>
                </c:pt>
                <c:pt idx="4">
                  <c:v>Sondervereinbarungen</c:v>
                </c:pt>
              </c:strCache>
            </c:strRef>
          </c:cat>
          <c:val>
            <c:numRef>
              <c:f>Abbildungen!$B$55:$F$55</c:f>
              <c:numCache>
                <c:formatCode>0.0</c:formatCode>
                <c:ptCount val="5"/>
                <c:pt idx="0">
                  <c:v>75.401064712000007</c:v>
                </c:pt>
                <c:pt idx="1">
                  <c:v>75.796863223999992</c:v>
                </c:pt>
                <c:pt idx="2">
                  <c:v>11.741609742000001</c:v>
                </c:pt>
                <c:pt idx="3">
                  <c:v>13.825932262</c:v>
                </c:pt>
                <c:pt idx="4">
                  <c:v>13.825932262</c:v>
                </c:pt>
              </c:numCache>
            </c:numRef>
          </c:val>
        </c:ser>
        <c:ser>
          <c:idx val="2"/>
          <c:order val="2"/>
          <c:tx>
            <c:strRef>
              <c:f>Abbildungen!$A$56</c:f>
              <c:strCache>
                <c:ptCount val="1"/>
                <c:pt idx="0">
                  <c:v>Einkommende Anrufe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Abbildungen!$B$52:$F$52</c:f>
              <c:strCache>
                <c:ptCount val="5"/>
                <c:pt idx="0">
                  <c:v>EU/EWR  (Standard)</c:v>
                </c:pt>
                <c:pt idx="1">
                  <c:v>EU/EWR (Option)</c:v>
                </c:pt>
                <c:pt idx="2">
                  <c:v>Rest der Welt  (Standard)</c:v>
                </c:pt>
                <c:pt idx="3">
                  <c:v>Rest der Welt (Option)</c:v>
                </c:pt>
                <c:pt idx="4">
                  <c:v>Sondervereinbarungen</c:v>
                </c:pt>
              </c:strCache>
            </c:strRef>
          </c:cat>
          <c:val>
            <c:numRef>
              <c:f>Abbildungen!$B$56:$F$56</c:f>
              <c:numCache>
                <c:formatCode>0.0</c:formatCode>
                <c:ptCount val="5"/>
                <c:pt idx="0">
                  <c:v>81.659004503999995</c:v>
                </c:pt>
                <c:pt idx="1">
                  <c:v>71.147027010000002</c:v>
                </c:pt>
                <c:pt idx="2">
                  <c:v>9.9229928740000002</c:v>
                </c:pt>
                <c:pt idx="3">
                  <c:v>11.545135468</c:v>
                </c:pt>
                <c:pt idx="4">
                  <c:v>11.545135468</c:v>
                </c:pt>
              </c:numCache>
            </c:numRef>
          </c:val>
        </c:ser>
        <c:ser>
          <c:idx val="3"/>
          <c:order val="3"/>
          <c:tx>
            <c:strRef>
              <c:f>Abbildungen!$A$57</c:f>
              <c:strCache>
                <c:ptCount val="1"/>
                <c:pt idx="0">
                  <c:v>Einkommende Anrufe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Abbildungen!$B$52:$F$52</c:f>
              <c:strCache>
                <c:ptCount val="5"/>
                <c:pt idx="0">
                  <c:v>EU/EWR  (Standard)</c:v>
                </c:pt>
                <c:pt idx="1">
                  <c:v>EU/EWR (Option)</c:v>
                </c:pt>
                <c:pt idx="2">
                  <c:v>Rest der Welt  (Standard)</c:v>
                </c:pt>
                <c:pt idx="3">
                  <c:v>Rest der Welt (Option)</c:v>
                </c:pt>
                <c:pt idx="4">
                  <c:v>Sondervereinbarungen</c:v>
                </c:pt>
              </c:strCache>
            </c:strRef>
          </c:cat>
          <c:val>
            <c:numRef>
              <c:f>Abbildungen!$B$57:$F$57</c:f>
              <c:numCache>
                <c:formatCode>0.0</c:formatCode>
                <c:ptCount val="5"/>
                <c:pt idx="0">
                  <c:v>80.600826050999999</c:v>
                </c:pt>
                <c:pt idx="1">
                  <c:v>58.746766867999995</c:v>
                </c:pt>
                <c:pt idx="2">
                  <c:v>9.7544833359999998</c:v>
                </c:pt>
                <c:pt idx="3">
                  <c:v>9.1619050180000006</c:v>
                </c:pt>
                <c:pt idx="4">
                  <c:v>9.1619050180000006</c:v>
                </c:pt>
              </c:numCache>
            </c:numRef>
          </c:val>
        </c:ser>
        <c:ser>
          <c:idx val="4"/>
          <c:order val="4"/>
          <c:tx>
            <c:strRef>
              <c:f>Abbildungen!$A$58</c:f>
              <c:strCache>
                <c:ptCount val="1"/>
                <c:pt idx="0">
                  <c:v>Einkommende Anrufe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Abbildungen!$B$52:$F$52</c:f>
              <c:strCache>
                <c:ptCount val="5"/>
                <c:pt idx="0">
                  <c:v>EU/EWR  (Standard)</c:v>
                </c:pt>
                <c:pt idx="1">
                  <c:v>EU/EWR (Option)</c:v>
                </c:pt>
                <c:pt idx="2">
                  <c:v>Rest der Welt  (Standard)</c:v>
                </c:pt>
                <c:pt idx="3">
                  <c:v>Rest der Welt (Option)</c:v>
                </c:pt>
                <c:pt idx="4">
                  <c:v>Sondervereinbarungen</c:v>
                </c:pt>
              </c:strCache>
            </c:strRef>
          </c:cat>
          <c:val>
            <c:numRef>
              <c:f>Abbildungen!$B$58:$F$58</c:f>
              <c:numCache>
                <c:formatCode>0.0</c:formatCode>
                <c:ptCount val="5"/>
                <c:pt idx="0">
                  <c:v>83.088570519000001</c:v>
                </c:pt>
                <c:pt idx="1">
                  <c:v>50.538469093000003</c:v>
                </c:pt>
                <c:pt idx="2">
                  <c:v>8.0399419479999992</c:v>
                </c:pt>
                <c:pt idx="3">
                  <c:v>6.5118250040000003</c:v>
                </c:pt>
                <c:pt idx="4">
                  <c:v>6.5118250040000003</c:v>
                </c:pt>
              </c:numCache>
            </c:numRef>
          </c:val>
        </c:ser>
        <c:ser>
          <c:idx val="5"/>
          <c:order val="5"/>
          <c:tx>
            <c:strRef>
              <c:f>Abbildungen!$A$59</c:f>
              <c:strCache>
                <c:ptCount val="1"/>
                <c:pt idx="0">
                  <c:v>Einkommende Anrufe 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Abbildungen!$B$52:$F$52</c:f>
              <c:strCache>
                <c:ptCount val="5"/>
                <c:pt idx="0">
                  <c:v>EU/EWR  (Standard)</c:v>
                </c:pt>
                <c:pt idx="1">
                  <c:v>EU/EWR (Option)</c:v>
                </c:pt>
                <c:pt idx="2">
                  <c:v>Rest der Welt  (Standard)</c:v>
                </c:pt>
                <c:pt idx="3">
                  <c:v>Rest der Welt (Option)</c:v>
                </c:pt>
                <c:pt idx="4">
                  <c:v>Sondervereinbarungen</c:v>
                </c:pt>
              </c:strCache>
            </c:strRef>
          </c:cat>
          <c:val>
            <c:numRef>
              <c:f>Abbildungen!$B$59:$F$59</c:f>
              <c:numCache>
                <c:formatCode>0.0</c:formatCode>
                <c:ptCount val="5"/>
                <c:pt idx="0">
                  <c:v>86.415232000999993</c:v>
                </c:pt>
                <c:pt idx="1">
                  <c:v>45.556234134</c:v>
                </c:pt>
                <c:pt idx="2">
                  <c:v>7.0401857629999993</c:v>
                </c:pt>
                <c:pt idx="3">
                  <c:v>6.0108071659999993</c:v>
                </c:pt>
                <c:pt idx="4">
                  <c:v>6.0108071659999993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631520"/>
        <c:axId val="250631912"/>
      </c:barChart>
      <c:catAx>
        <c:axId val="25063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31912"/>
        <c:crosses val="autoZero"/>
        <c:auto val="1"/>
        <c:lblAlgn val="ctr"/>
        <c:lblOffset val="100"/>
        <c:noMultiLvlLbl val="0"/>
      </c:catAx>
      <c:valAx>
        <c:axId val="25063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3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8186211769042"/>
          <c:y val="0.79220919783371624"/>
          <c:w val="0.57298574349207654"/>
          <c:h val="0.17423482995791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5703090532493E-2"/>
          <c:y val="6.5769805680119586E-2"/>
          <c:w val="0.79807539014888573"/>
          <c:h val="0.693833735131525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Abbildungen!$B$78</c:f>
              <c:strCache>
                <c:ptCount val="1"/>
                <c:pt idx="0">
                  <c:v>Standard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Abbildungen!$A$83:$A$106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Abbildungen!$B$83:$B$106</c:f>
              <c:numCache>
                <c:formatCode>0%</c:formatCode>
                <c:ptCount val="24"/>
                <c:pt idx="0">
                  <c:v>0.39658757490003638</c:v>
                </c:pt>
                <c:pt idx="1">
                  <c:v>0.42779906665333189</c:v>
                </c:pt>
                <c:pt idx="2">
                  <c:v>0.49181199682430121</c:v>
                </c:pt>
                <c:pt idx="3">
                  <c:v>0.54559484717986328</c:v>
                </c:pt>
                <c:pt idx="4">
                  <c:v>0.41456624543178289</c:v>
                </c:pt>
                <c:pt idx="5">
                  <c:v>0.44716285869528571</c:v>
                </c:pt>
                <c:pt idx="6">
                  <c:v>0.51121645017017148</c:v>
                </c:pt>
                <c:pt idx="7">
                  <c:v>0.46465264031104625</c:v>
                </c:pt>
                <c:pt idx="8">
                  <c:v>0.44653598599678651</c:v>
                </c:pt>
                <c:pt idx="9">
                  <c:v>0.48549508975373756</c:v>
                </c:pt>
                <c:pt idx="10">
                  <c:v>0.54753825212831775</c:v>
                </c:pt>
                <c:pt idx="11">
                  <c:v>0.53812288157829868</c:v>
                </c:pt>
                <c:pt idx="12">
                  <c:v>0.5336100717429052</c:v>
                </c:pt>
                <c:pt idx="13">
                  <c:v>0.53907421197850269</c:v>
                </c:pt>
                <c:pt idx="14">
                  <c:v>0.62127755739309931</c:v>
                </c:pt>
                <c:pt idx="15">
                  <c:v>0.59425630584586409</c:v>
                </c:pt>
                <c:pt idx="16">
                  <c:v>0.59056289010913143</c:v>
                </c:pt>
                <c:pt idx="17">
                  <c:v>0.60229645062512582</c:v>
                </c:pt>
                <c:pt idx="18">
                  <c:v>0.6302912930401966</c:v>
                </c:pt>
                <c:pt idx="19">
                  <c:v>0.58753016384268597</c:v>
                </c:pt>
                <c:pt idx="20">
                  <c:v>0.57497768987371367</c:v>
                </c:pt>
                <c:pt idx="21">
                  <c:v>0.64480845127210906</c:v>
                </c:pt>
                <c:pt idx="22">
                  <c:v>0.68229665212170731</c:v>
                </c:pt>
                <c:pt idx="23">
                  <c:v>0.65015248641688117</c:v>
                </c:pt>
              </c:numCache>
            </c:numRef>
          </c:val>
        </c:ser>
        <c:ser>
          <c:idx val="1"/>
          <c:order val="1"/>
          <c:tx>
            <c:strRef>
              <c:f>Abbildungen!$C$78</c:f>
              <c:strCache>
                <c:ptCount val="1"/>
                <c:pt idx="0">
                  <c:v>Option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Abbildungen!$A$83:$A$106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Abbildungen!$C$83:$C$106</c:f>
              <c:numCache>
                <c:formatCode>0%</c:formatCode>
                <c:ptCount val="24"/>
                <c:pt idx="0">
                  <c:v>0.60341242509996373</c:v>
                </c:pt>
                <c:pt idx="1">
                  <c:v>0.57220093334666822</c:v>
                </c:pt>
                <c:pt idx="2">
                  <c:v>0.50818800317569879</c:v>
                </c:pt>
                <c:pt idx="3">
                  <c:v>0.45440515282013666</c:v>
                </c:pt>
                <c:pt idx="4">
                  <c:v>0.58543375456821722</c:v>
                </c:pt>
                <c:pt idx="5">
                  <c:v>0.5528371413047144</c:v>
                </c:pt>
                <c:pt idx="6">
                  <c:v>0.4887835498298283</c:v>
                </c:pt>
                <c:pt idx="7">
                  <c:v>0.53534735968895364</c:v>
                </c:pt>
                <c:pt idx="8">
                  <c:v>0.55346401400321354</c:v>
                </c:pt>
                <c:pt idx="9">
                  <c:v>0.51450491024626255</c:v>
                </c:pt>
                <c:pt idx="10">
                  <c:v>0.45246174787168186</c:v>
                </c:pt>
                <c:pt idx="11">
                  <c:v>0.4618771184217012</c:v>
                </c:pt>
                <c:pt idx="12">
                  <c:v>0.4663899282570948</c:v>
                </c:pt>
                <c:pt idx="13">
                  <c:v>0.46092578802149736</c:v>
                </c:pt>
                <c:pt idx="14">
                  <c:v>0.37872244260690069</c:v>
                </c:pt>
                <c:pt idx="15">
                  <c:v>0.40574369415413614</c:v>
                </c:pt>
                <c:pt idx="16">
                  <c:v>0.40943710989086846</c:v>
                </c:pt>
                <c:pt idx="17">
                  <c:v>0.39770354937487412</c:v>
                </c:pt>
                <c:pt idx="18">
                  <c:v>0.36970870695980335</c:v>
                </c:pt>
                <c:pt idx="19">
                  <c:v>0.41246983615731408</c:v>
                </c:pt>
                <c:pt idx="20">
                  <c:v>0.44566384746063697</c:v>
                </c:pt>
                <c:pt idx="21">
                  <c:v>0.37102383544874667</c:v>
                </c:pt>
                <c:pt idx="22">
                  <c:v>0.32938733133541981</c:v>
                </c:pt>
                <c:pt idx="23">
                  <c:v>0.36626396615727835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50526080"/>
        <c:axId val="250526472"/>
      </c:barChart>
      <c:catAx>
        <c:axId val="2505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526472"/>
        <c:crosses val="autoZero"/>
        <c:auto val="1"/>
        <c:lblAlgn val="ctr"/>
        <c:lblOffset val="100"/>
        <c:noMultiLvlLbl val="0"/>
      </c:catAx>
      <c:valAx>
        <c:axId val="25052647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526080"/>
        <c:crosses val="autoZero"/>
        <c:crossBetween val="between"/>
      </c:valAx>
      <c:spPr>
        <a:ln w="3175">
          <a:solidFill>
            <a:srgbClr val="000000"/>
          </a:solidFill>
        </a:ln>
      </c:spPr>
    </c:plotArea>
    <c:legend>
      <c:legendPos val="r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7053934122612209"/>
          <c:h val="0.44617170993179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Abbildungen!$AK$24</c:f>
              <c:strCache>
                <c:ptCount val="1"/>
                <c:pt idx="0">
                  <c:v>Outgoing calls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Abbildungen!$AL$22:$AR$22</c:f>
              <c:strCache>
                <c:ptCount val="7"/>
                <c:pt idx="0">
                  <c:v>Calls back to Switzerland (standard)</c:v>
                </c:pt>
                <c:pt idx="1">
                  <c:v>Calls back to Switzerland (option)</c:v>
                </c:pt>
                <c:pt idx="2">
                  <c:v>EU/EEA (standard)</c:v>
                </c:pt>
                <c:pt idx="3">
                  <c:v>EU/EEA (option)</c:v>
                </c:pt>
                <c:pt idx="4">
                  <c:v>Rest of the world (standard)</c:v>
                </c:pt>
                <c:pt idx="5">
                  <c:v>Rest of the world (option)</c:v>
                </c:pt>
                <c:pt idx="6">
                  <c:v>Special agreements</c:v>
                </c:pt>
              </c:strCache>
            </c:strRef>
          </c:cat>
          <c:val>
            <c:numRef>
              <c:f>Abbildungen!$AL$24:$AR$24</c:f>
              <c:numCache>
                <c:formatCode>0.0</c:formatCode>
                <c:ptCount val="7"/>
                <c:pt idx="0">
                  <c:v>73.774084965</c:v>
                </c:pt>
                <c:pt idx="1">
                  <c:v>77.325970364</c:v>
                </c:pt>
                <c:pt idx="2">
                  <c:v>28.542587854000001</c:v>
                </c:pt>
                <c:pt idx="3">
                  <c:v>40.382782090000006</c:v>
                </c:pt>
                <c:pt idx="4">
                  <c:v>22.414253678999998</c:v>
                </c:pt>
                <c:pt idx="5">
                  <c:v>37.530130043</c:v>
                </c:pt>
                <c:pt idx="6">
                  <c:v>61.187818536000002</c:v>
                </c:pt>
              </c:numCache>
            </c:numRef>
          </c:val>
        </c:ser>
        <c:ser>
          <c:idx val="1"/>
          <c:order val="1"/>
          <c:tx>
            <c:strRef>
              <c:f>Abbildungen!$AK$25</c:f>
              <c:strCache>
                <c:ptCount val="1"/>
                <c:pt idx="0">
                  <c:v>Outgoing calls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Abbildungen!$AL$22:$AR$22</c:f>
              <c:strCache>
                <c:ptCount val="7"/>
                <c:pt idx="0">
                  <c:v>Calls back to Switzerland (standard)</c:v>
                </c:pt>
                <c:pt idx="1">
                  <c:v>Calls back to Switzerland (option)</c:v>
                </c:pt>
                <c:pt idx="2">
                  <c:v>EU/EEA (standard)</c:v>
                </c:pt>
                <c:pt idx="3">
                  <c:v>EU/EEA (option)</c:v>
                </c:pt>
                <c:pt idx="4">
                  <c:v>Rest of the world (standard)</c:v>
                </c:pt>
                <c:pt idx="5">
                  <c:v>Rest of the world (option)</c:v>
                </c:pt>
                <c:pt idx="6">
                  <c:v>Special agreements</c:v>
                </c:pt>
              </c:strCache>
            </c:strRef>
          </c:cat>
          <c:val>
            <c:numRef>
              <c:f>Abbildungen!$AL$25:$AR$25</c:f>
              <c:numCache>
                <c:formatCode>0.0</c:formatCode>
                <c:ptCount val="7"/>
                <c:pt idx="0">
                  <c:v>62.591347862000006</c:v>
                </c:pt>
                <c:pt idx="1">
                  <c:v>63.792709897999991</c:v>
                </c:pt>
                <c:pt idx="2">
                  <c:v>27.256649264</c:v>
                </c:pt>
                <c:pt idx="3">
                  <c:v>39.163543943999997</c:v>
                </c:pt>
                <c:pt idx="4">
                  <c:v>21.149036732999999</c:v>
                </c:pt>
                <c:pt idx="5">
                  <c:v>36.482101827000001</c:v>
                </c:pt>
                <c:pt idx="6">
                  <c:v>55.061992898</c:v>
                </c:pt>
              </c:numCache>
            </c:numRef>
          </c:val>
        </c:ser>
        <c:ser>
          <c:idx val="2"/>
          <c:order val="2"/>
          <c:tx>
            <c:strRef>
              <c:f>Abbildungen!$AK$26</c:f>
              <c:strCache>
                <c:ptCount val="1"/>
                <c:pt idx="0">
                  <c:v>Outgoing calls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Abbildungen!$AL$22:$AR$22</c:f>
              <c:strCache>
                <c:ptCount val="7"/>
                <c:pt idx="0">
                  <c:v>Calls back to Switzerland (standard)</c:v>
                </c:pt>
                <c:pt idx="1">
                  <c:v>Calls back to Switzerland (option)</c:v>
                </c:pt>
                <c:pt idx="2">
                  <c:v>EU/EEA (standard)</c:v>
                </c:pt>
                <c:pt idx="3">
                  <c:v>EU/EEA (option)</c:v>
                </c:pt>
                <c:pt idx="4">
                  <c:v>Rest of the world (standard)</c:v>
                </c:pt>
                <c:pt idx="5">
                  <c:v>Rest of the world (option)</c:v>
                </c:pt>
                <c:pt idx="6">
                  <c:v>Special agreements</c:v>
                </c:pt>
              </c:strCache>
            </c:strRef>
          </c:cat>
          <c:val>
            <c:numRef>
              <c:f>Abbildungen!$AL$26:$AR$26</c:f>
              <c:numCache>
                <c:formatCode>0.0</c:formatCode>
                <c:ptCount val="7"/>
                <c:pt idx="0">
                  <c:v>61.599422174999994</c:v>
                </c:pt>
                <c:pt idx="1">
                  <c:v>51.307844845999995</c:v>
                </c:pt>
                <c:pt idx="2">
                  <c:v>31.313153970000002</c:v>
                </c:pt>
                <c:pt idx="3">
                  <c:v>37.376212003000006</c:v>
                </c:pt>
                <c:pt idx="4">
                  <c:v>23.121326067000002</c:v>
                </c:pt>
                <c:pt idx="5">
                  <c:v>28.821252253000001</c:v>
                </c:pt>
                <c:pt idx="6">
                  <c:v>63.073472702000004</c:v>
                </c:pt>
              </c:numCache>
            </c:numRef>
          </c:val>
        </c:ser>
        <c:ser>
          <c:idx val="3"/>
          <c:order val="3"/>
          <c:tx>
            <c:strRef>
              <c:f>Abbildungen!$AK$27</c:f>
              <c:strCache>
                <c:ptCount val="1"/>
                <c:pt idx="0">
                  <c:v>Outgoing calls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Abbildungen!$AL$22:$AR$22</c:f>
              <c:strCache>
                <c:ptCount val="7"/>
                <c:pt idx="0">
                  <c:v>Calls back to Switzerland (standard)</c:v>
                </c:pt>
                <c:pt idx="1">
                  <c:v>Calls back to Switzerland (option)</c:v>
                </c:pt>
                <c:pt idx="2">
                  <c:v>EU/EEA (standard)</c:v>
                </c:pt>
                <c:pt idx="3">
                  <c:v>EU/EEA (option)</c:v>
                </c:pt>
                <c:pt idx="4">
                  <c:v>Rest of the world (standard)</c:v>
                </c:pt>
                <c:pt idx="5">
                  <c:v>Rest of the world (option)</c:v>
                </c:pt>
                <c:pt idx="6">
                  <c:v>Special agreements</c:v>
                </c:pt>
              </c:strCache>
            </c:strRef>
          </c:cat>
          <c:val>
            <c:numRef>
              <c:f>Abbildungen!$AL$27:$AR$27</c:f>
              <c:numCache>
                <c:formatCode>0.0</c:formatCode>
                <c:ptCount val="7"/>
                <c:pt idx="0">
                  <c:v>68.448231485000008</c:v>
                </c:pt>
                <c:pt idx="1">
                  <c:v>44.329010518000004</c:v>
                </c:pt>
                <c:pt idx="2">
                  <c:v>34.060165963999999</c:v>
                </c:pt>
                <c:pt idx="3">
                  <c:v>30.894415082999998</c:v>
                </c:pt>
                <c:pt idx="4">
                  <c:v>21.799263537000002</c:v>
                </c:pt>
                <c:pt idx="5">
                  <c:v>22.713425049000001</c:v>
                </c:pt>
                <c:pt idx="6">
                  <c:v>80.293171332</c:v>
                </c:pt>
              </c:numCache>
            </c:numRef>
          </c:val>
        </c:ser>
        <c:ser>
          <c:idx val="4"/>
          <c:order val="4"/>
          <c:tx>
            <c:strRef>
              <c:f>Abbildungen!$AK$28</c:f>
              <c:strCache>
                <c:ptCount val="1"/>
                <c:pt idx="0">
                  <c:v>Outgoing calls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Abbildungen!$AL$22:$AR$22</c:f>
              <c:strCache>
                <c:ptCount val="7"/>
                <c:pt idx="0">
                  <c:v>Calls back to Switzerland (standard)</c:v>
                </c:pt>
                <c:pt idx="1">
                  <c:v>Calls back to Switzerland (option)</c:v>
                </c:pt>
                <c:pt idx="2">
                  <c:v>EU/EEA (standard)</c:v>
                </c:pt>
                <c:pt idx="3">
                  <c:v>EU/EEA (option)</c:v>
                </c:pt>
                <c:pt idx="4">
                  <c:v>Rest of the world (standard)</c:v>
                </c:pt>
                <c:pt idx="5">
                  <c:v>Rest of the world (option)</c:v>
                </c:pt>
                <c:pt idx="6">
                  <c:v>Special agreements</c:v>
                </c:pt>
              </c:strCache>
            </c:strRef>
          </c:cat>
          <c:val>
            <c:numRef>
              <c:f>Abbildungen!$AL$28:$AR$28</c:f>
              <c:numCache>
                <c:formatCode>0.0</c:formatCode>
                <c:ptCount val="7"/>
                <c:pt idx="0">
                  <c:v>80.885136688000003</c:v>
                </c:pt>
                <c:pt idx="1">
                  <c:v>47.316430459000003</c:v>
                </c:pt>
                <c:pt idx="2">
                  <c:v>36.916011652000002</c:v>
                </c:pt>
                <c:pt idx="3">
                  <c:v>26.656385098000001</c:v>
                </c:pt>
                <c:pt idx="4">
                  <c:v>17.281710519000001</c:v>
                </c:pt>
                <c:pt idx="5">
                  <c:v>16.304157931999999</c:v>
                </c:pt>
                <c:pt idx="6">
                  <c:v>99.812652370000009</c:v>
                </c:pt>
              </c:numCache>
            </c:numRef>
          </c:val>
        </c:ser>
        <c:ser>
          <c:idx val="5"/>
          <c:order val="5"/>
          <c:tx>
            <c:strRef>
              <c:f>Abbildungen!$AK$29</c:f>
              <c:strCache>
                <c:ptCount val="1"/>
                <c:pt idx="0">
                  <c:v>Outgoing calls 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Abbildungen!$AL$22:$AR$22</c:f>
              <c:strCache>
                <c:ptCount val="7"/>
                <c:pt idx="0">
                  <c:v>Calls back to Switzerland (standard)</c:v>
                </c:pt>
                <c:pt idx="1">
                  <c:v>Calls back to Switzerland (option)</c:v>
                </c:pt>
                <c:pt idx="2">
                  <c:v>EU/EEA (standard)</c:v>
                </c:pt>
                <c:pt idx="3">
                  <c:v>EU/EEA (option)</c:v>
                </c:pt>
                <c:pt idx="4">
                  <c:v>Rest of the world (standard)</c:v>
                </c:pt>
                <c:pt idx="5">
                  <c:v>Rest of the world (option)</c:v>
                </c:pt>
                <c:pt idx="6">
                  <c:v>Special agreements</c:v>
                </c:pt>
              </c:strCache>
            </c:strRef>
          </c:cat>
          <c:val>
            <c:numRef>
              <c:f>Abbildungen!$AL$29:$AR$29</c:f>
              <c:numCache>
                <c:formatCode>0.0</c:formatCode>
                <c:ptCount val="7"/>
                <c:pt idx="0">
                  <c:v>96.072869641000011</c:v>
                </c:pt>
                <c:pt idx="1">
                  <c:v>48.506566507999999</c:v>
                </c:pt>
                <c:pt idx="2">
                  <c:v>46.322670898999995</c:v>
                </c:pt>
                <c:pt idx="3">
                  <c:v>30.410287314999998</c:v>
                </c:pt>
                <c:pt idx="4">
                  <c:v>13.469948820000001</c:v>
                </c:pt>
                <c:pt idx="5">
                  <c:v>12.940033497999998</c:v>
                </c:pt>
                <c:pt idx="6">
                  <c:v>114.14112725599999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632696"/>
        <c:axId val="250526864"/>
      </c:barChart>
      <c:catAx>
        <c:axId val="25063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26864"/>
        <c:crosses val="autoZero"/>
        <c:auto val="1"/>
        <c:lblAlgn val="ctr"/>
        <c:lblOffset val="100"/>
        <c:noMultiLvlLbl val="0"/>
      </c:catAx>
      <c:valAx>
        <c:axId val="25052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63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62731017517899"/>
          <c:y val="0.79288542766127978"/>
          <c:w val="0.57547761760378158"/>
          <c:h val="0.16942426023698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45704104932267"/>
          <c:y val="7.9916564753246822E-2"/>
          <c:w val="0.88298523152746344"/>
          <c:h val="0.51264119088868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Abbildungen!$AK$54</c:f>
              <c:strCache>
                <c:ptCount val="1"/>
                <c:pt idx="0">
                  <c:v>Incoming calls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Abbildungen!$AL$52:$AP$52</c:f>
              <c:strCache>
                <c:ptCount val="5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  <c:pt idx="4">
                  <c:v>Special agreements</c:v>
                </c:pt>
              </c:strCache>
            </c:strRef>
          </c:cat>
          <c:val>
            <c:numRef>
              <c:f>Abbildungen!$AL$54:$AP$54</c:f>
              <c:numCache>
                <c:formatCode>0.0</c:formatCode>
                <c:ptCount val="5"/>
                <c:pt idx="0">
                  <c:v>79.690942656000004</c:v>
                </c:pt>
                <c:pt idx="1">
                  <c:v>77.153907591000007</c:v>
                </c:pt>
                <c:pt idx="2">
                  <c:v>13.319057369999999</c:v>
                </c:pt>
                <c:pt idx="3">
                  <c:v>14.484833105999998</c:v>
                </c:pt>
                <c:pt idx="4">
                  <c:v>14.484833105999998</c:v>
                </c:pt>
              </c:numCache>
            </c:numRef>
          </c:val>
        </c:ser>
        <c:ser>
          <c:idx val="1"/>
          <c:order val="1"/>
          <c:tx>
            <c:strRef>
              <c:f>Abbildungen!$AK$55</c:f>
              <c:strCache>
                <c:ptCount val="1"/>
                <c:pt idx="0">
                  <c:v>Incoming calls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Abbildungen!$AL$52:$AP$52</c:f>
              <c:strCache>
                <c:ptCount val="5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  <c:pt idx="4">
                  <c:v>Special agreements</c:v>
                </c:pt>
              </c:strCache>
            </c:strRef>
          </c:cat>
          <c:val>
            <c:numRef>
              <c:f>Abbildungen!$AL$55:$AP$55</c:f>
              <c:numCache>
                <c:formatCode>0.0</c:formatCode>
                <c:ptCount val="5"/>
                <c:pt idx="0">
                  <c:v>75.401064712000007</c:v>
                </c:pt>
                <c:pt idx="1">
                  <c:v>75.796863223999992</c:v>
                </c:pt>
                <c:pt idx="2">
                  <c:v>11.741609742000001</c:v>
                </c:pt>
                <c:pt idx="3">
                  <c:v>13.825932262</c:v>
                </c:pt>
                <c:pt idx="4">
                  <c:v>13.825932262</c:v>
                </c:pt>
              </c:numCache>
            </c:numRef>
          </c:val>
        </c:ser>
        <c:ser>
          <c:idx val="2"/>
          <c:order val="2"/>
          <c:tx>
            <c:strRef>
              <c:f>Abbildungen!$AK$56</c:f>
              <c:strCache>
                <c:ptCount val="1"/>
                <c:pt idx="0">
                  <c:v>Incoming calls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Abbildungen!$AL$52:$AP$52</c:f>
              <c:strCache>
                <c:ptCount val="5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  <c:pt idx="4">
                  <c:v>Special agreements</c:v>
                </c:pt>
              </c:strCache>
            </c:strRef>
          </c:cat>
          <c:val>
            <c:numRef>
              <c:f>Abbildungen!$AL$56:$AP$56</c:f>
              <c:numCache>
                <c:formatCode>0.0</c:formatCode>
                <c:ptCount val="5"/>
                <c:pt idx="0">
                  <c:v>81.659004503999995</c:v>
                </c:pt>
                <c:pt idx="1">
                  <c:v>71.147027010000002</c:v>
                </c:pt>
                <c:pt idx="2">
                  <c:v>9.9229928740000002</c:v>
                </c:pt>
                <c:pt idx="3">
                  <c:v>11.545135468</c:v>
                </c:pt>
                <c:pt idx="4">
                  <c:v>11.545135468</c:v>
                </c:pt>
              </c:numCache>
            </c:numRef>
          </c:val>
        </c:ser>
        <c:ser>
          <c:idx val="3"/>
          <c:order val="3"/>
          <c:tx>
            <c:strRef>
              <c:f>Abbildungen!$AK$57</c:f>
              <c:strCache>
                <c:ptCount val="1"/>
                <c:pt idx="0">
                  <c:v>Incoming calls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Abbildungen!$AL$52:$AP$52</c:f>
              <c:strCache>
                <c:ptCount val="5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  <c:pt idx="4">
                  <c:v>Special agreements</c:v>
                </c:pt>
              </c:strCache>
            </c:strRef>
          </c:cat>
          <c:val>
            <c:numRef>
              <c:f>Abbildungen!$AL$57:$AP$57</c:f>
              <c:numCache>
                <c:formatCode>0.0</c:formatCode>
                <c:ptCount val="5"/>
                <c:pt idx="0">
                  <c:v>80.600826050999999</c:v>
                </c:pt>
                <c:pt idx="1">
                  <c:v>58.746766867999995</c:v>
                </c:pt>
                <c:pt idx="2">
                  <c:v>9.7544833359999998</c:v>
                </c:pt>
                <c:pt idx="3">
                  <c:v>9.1619050180000006</c:v>
                </c:pt>
                <c:pt idx="4">
                  <c:v>9.1619050180000006</c:v>
                </c:pt>
              </c:numCache>
            </c:numRef>
          </c:val>
        </c:ser>
        <c:ser>
          <c:idx val="4"/>
          <c:order val="4"/>
          <c:tx>
            <c:strRef>
              <c:f>Abbildungen!$AK$58</c:f>
              <c:strCache>
                <c:ptCount val="1"/>
                <c:pt idx="0">
                  <c:v>Incoming calls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Abbildungen!$AL$52:$AP$52</c:f>
              <c:strCache>
                <c:ptCount val="5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  <c:pt idx="4">
                  <c:v>Special agreements</c:v>
                </c:pt>
              </c:strCache>
            </c:strRef>
          </c:cat>
          <c:val>
            <c:numRef>
              <c:f>Abbildungen!$AL$58:$AP$58</c:f>
              <c:numCache>
                <c:formatCode>0.0</c:formatCode>
                <c:ptCount val="5"/>
                <c:pt idx="0">
                  <c:v>83.088570519000001</c:v>
                </c:pt>
                <c:pt idx="1">
                  <c:v>50.538469093000003</c:v>
                </c:pt>
                <c:pt idx="2">
                  <c:v>8.0399419479999992</c:v>
                </c:pt>
                <c:pt idx="3">
                  <c:v>6.5118250040000003</c:v>
                </c:pt>
                <c:pt idx="4">
                  <c:v>6.5118250040000003</c:v>
                </c:pt>
              </c:numCache>
            </c:numRef>
          </c:val>
        </c:ser>
        <c:ser>
          <c:idx val="5"/>
          <c:order val="5"/>
          <c:tx>
            <c:strRef>
              <c:f>Abbildungen!$AK$59</c:f>
              <c:strCache>
                <c:ptCount val="1"/>
                <c:pt idx="0">
                  <c:v>Incoming calls 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Abbildungen!$AL$52:$AP$52</c:f>
              <c:strCache>
                <c:ptCount val="5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  <c:pt idx="4">
                  <c:v>Special agreements</c:v>
                </c:pt>
              </c:strCache>
            </c:strRef>
          </c:cat>
          <c:val>
            <c:numRef>
              <c:f>Abbildungen!$AL$59:$AP$59</c:f>
              <c:numCache>
                <c:formatCode>0.0</c:formatCode>
                <c:ptCount val="5"/>
                <c:pt idx="0">
                  <c:v>86.415232000999993</c:v>
                </c:pt>
                <c:pt idx="1">
                  <c:v>45.556234134</c:v>
                </c:pt>
                <c:pt idx="2">
                  <c:v>7.0401857629999993</c:v>
                </c:pt>
                <c:pt idx="3">
                  <c:v>6.0108071659999993</c:v>
                </c:pt>
                <c:pt idx="4">
                  <c:v>6.0108071659999993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527648"/>
        <c:axId val="250528040"/>
      </c:barChart>
      <c:catAx>
        <c:axId val="2505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28040"/>
        <c:crosses val="autoZero"/>
        <c:auto val="1"/>
        <c:lblAlgn val="ctr"/>
        <c:lblOffset val="100"/>
        <c:noMultiLvlLbl val="0"/>
      </c:catAx>
      <c:valAx>
        <c:axId val="25052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5156557227873"/>
          <c:y val="0.77350765768343166"/>
          <c:w val="0.54697787394297248"/>
          <c:h val="0.17891018672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5703090532493E-2"/>
          <c:y val="6.5769805680119586E-2"/>
          <c:w val="0.79807539014888573"/>
          <c:h val="0.693833735131525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Abbildungen!$AL$78</c:f>
              <c:strCache>
                <c:ptCount val="1"/>
                <c:pt idx="0">
                  <c:v>Standard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Abbildungen!$AK$83:$AK$106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Abbildungen!$AL$83:$AL$106</c:f>
              <c:numCache>
                <c:formatCode>0%</c:formatCode>
                <c:ptCount val="24"/>
                <c:pt idx="0">
                  <c:v>0.39658757490003638</c:v>
                </c:pt>
                <c:pt idx="1">
                  <c:v>0.42779906665333189</c:v>
                </c:pt>
                <c:pt idx="2">
                  <c:v>0.49181199682430121</c:v>
                </c:pt>
                <c:pt idx="3">
                  <c:v>0.54559484717986328</c:v>
                </c:pt>
                <c:pt idx="4">
                  <c:v>0.41456624543178289</c:v>
                </c:pt>
                <c:pt idx="5">
                  <c:v>0.44716285869528571</c:v>
                </c:pt>
                <c:pt idx="6">
                  <c:v>0.51121645017017148</c:v>
                </c:pt>
                <c:pt idx="7">
                  <c:v>0.46465264031104625</c:v>
                </c:pt>
                <c:pt idx="8">
                  <c:v>0.44653598599678651</c:v>
                </c:pt>
                <c:pt idx="9">
                  <c:v>0.48549508975373756</c:v>
                </c:pt>
                <c:pt idx="10">
                  <c:v>0.54753825212831775</c:v>
                </c:pt>
                <c:pt idx="11">
                  <c:v>0.53812288157829868</c:v>
                </c:pt>
                <c:pt idx="12">
                  <c:v>0.5336100717429052</c:v>
                </c:pt>
                <c:pt idx="13">
                  <c:v>0.53907421197850269</c:v>
                </c:pt>
                <c:pt idx="14">
                  <c:v>0.62127755739309931</c:v>
                </c:pt>
                <c:pt idx="15">
                  <c:v>0.59425630584586409</c:v>
                </c:pt>
                <c:pt idx="16">
                  <c:v>0.59056289010913143</c:v>
                </c:pt>
                <c:pt idx="17">
                  <c:v>0.60229645062512582</c:v>
                </c:pt>
                <c:pt idx="18">
                  <c:v>0.6302912930401966</c:v>
                </c:pt>
                <c:pt idx="19">
                  <c:v>0.58753016384268597</c:v>
                </c:pt>
                <c:pt idx="20">
                  <c:v>0.57497768987371367</c:v>
                </c:pt>
                <c:pt idx="21">
                  <c:v>0.64480845127210906</c:v>
                </c:pt>
                <c:pt idx="22">
                  <c:v>0.68229665212170731</c:v>
                </c:pt>
                <c:pt idx="23">
                  <c:v>0.65015248641688117</c:v>
                </c:pt>
              </c:numCache>
            </c:numRef>
          </c:val>
        </c:ser>
        <c:ser>
          <c:idx val="1"/>
          <c:order val="1"/>
          <c:tx>
            <c:strRef>
              <c:f>Abbildungen!$AM$78</c:f>
              <c:strCache>
                <c:ptCount val="1"/>
                <c:pt idx="0">
                  <c:v>Option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Abbildungen!$AK$83:$AK$106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Abbildungen!$AM$83:$AM$106</c:f>
              <c:numCache>
                <c:formatCode>0%</c:formatCode>
                <c:ptCount val="24"/>
                <c:pt idx="0">
                  <c:v>0.60341242509996373</c:v>
                </c:pt>
                <c:pt idx="1">
                  <c:v>0.57220093334666822</c:v>
                </c:pt>
                <c:pt idx="2">
                  <c:v>0.50818800317569879</c:v>
                </c:pt>
                <c:pt idx="3">
                  <c:v>0.45440515282013666</c:v>
                </c:pt>
                <c:pt idx="4">
                  <c:v>0.58543375456821722</c:v>
                </c:pt>
                <c:pt idx="5">
                  <c:v>0.5528371413047144</c:v>
                </c:pt>
                <c:pt idx="6">
                  <c:v>0.4887835498298283</c:v>
                </c:pt>
                <c:pt idx="7">
                  <c:v>0.53534735968895364</c:v>
                </c:pt>
                <c:pt idx="8">
                  <c:v>0.55346401400321354</c:v>
                </c:pt>
                <c:pt idx="9">
                  <c:v>0.51450491024626255</c:v>
                </c:pt>
                <c:pt idx="10">
                  <c:v>0.45246174787168186</c:v>
                </c:pt>
                <c:pt idx="11">
                  <c:v>0.4618771184217012</c:v>
                </c:pt>
                <c:pt idx="12">
                  <c:v>0.4663899282570948</c:v>
                </c:pt>
                <c:pt idx="13">
                  <c:v>0.46092578802149736</c:v>
                </c:pt>
                <c:pt idx="14">
                  <c:v>0.37872244260690069</c:v>
                </c:pt>
                <c:pt idx="15">
                  <c:v>0.40574369415413614</c:v>
                </c:pt>
                <c:pt idx="16">
                  <c:v>0.40943710989086846</c:v>
                </c:pt>
                <c:pt idx="17">
                  <c:v>0.39770354937487412</c:v>
                </c:pt>
                <c:pt idx="18">
                  <c:v>0.36970870695980335</c:v>
                </c:pt>
                <c:pt idx="19">
                  <c:v>0.41246983615731408</c:v>
                </c:pt>
                <c:pt idx="20">
                  <c:v>0.44566384746063697</c:v>
                </c:pt>
                <c:pt idx="21">
                  <c:v>0.37102383544874667</c:v>
                </c:pt>
                <c:pt idx="22">
                  <c:v>0.32938733133541981</c:v>
                </c:pt>
                <c:pt idx="23">
                  <c:v>0.36626396615727835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50530392"/>
        <c:axId val="250530784"/>
      </c:barChart>
      <c:catAx>
        <c:axId val="25053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530784"/>
        <c:crosses val="autoZero"/>
        <c:auto val="1"/>
        <c:lblAlgn val="ctr"/>
        <c:lblOffset val="100"/>
        <c:noMultiLvlLbl val="0"/>
      </c:catAx>
      <c:valAx>
        <c:axId val="250530784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0530392"/>
        <c:crosses val="autoZero"/>
        <c:crossBetween val="between"/>
      </c:valAx>
      <c:spPr>
        <a:ln w="3175">
          <a:solidFill>
            <a:srgbClr val="000000"/>
          </a:solidFill>
        </a:ln>
      </c:spPr>
    </c:plotArea>
    <c:legend>
      <c:legendPos val="r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743160323213387"/>
          <c:h val="0.47523831321164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Abbildungen!$K$24</c:f>
              <c:strCache>
                <c:ptCount val="1"/>
                <c:pt idx="0">
                  <c:v>Appels sortants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Abbildungen!$L$22:$R$22</c:f>
              <c:strCache>
                <c:ptCount val="7"/>
                <c:pt idx="0">
                  <c:v>Appels sortants: vers la Suisse (option)</c:v>
                </c:pt>
                <c:pt idx="1">
                  <c:v>Appels sortants: vers la Suisse (standard)</c:v>
                </c:pt>
                <c:pt idx="2">
                  <c:v>UE/EEE  (Standard)</c:v>
                </c:pt>
                <c:pt idx="3">
                  <c:v>UE/EEE (Option)</c:v>
                </c:pt>
                <c:pt idx="4">
                  <c:v>Reste du monde (Standard)</c:v>
                </c:pt>
                <c:pt idx="5">
                  <c:v>Reste du monde (Option)</c:v>
                </c:pt>
                <c:pt idx="6">
                  <c:v>"Special corporate"</c:v>
                </c:pt>
              </c:strCache>
            </c:strRef>
          </c:cat>
          <c:val>
            <c:numRef>
              <c:f>Abbildungen!$L$24:$R$24</c:f>
              <c:numCache>
                <c:formatCode>0.0</c:formatCode>
                <c:ptCount val="7"/>
                <c:pt idx="0">
                  <c:v>73.774084965</c:v>
                </c:pt>
                <c:pt idx="1">
                  <c:v>77.325970364</c:v>
                </c:pt>
                <c:pt idx="2">
                  <c:v>28.542587854000001</c:v>
                </c:pt>
                <c:pt idx="3">
                  <c:v>40.382782090000006</c:v>
                </c:pt>
                <c:pt idx="4">
                  <c:v>22.414253678999998</c:v>
                </c:pt>
                <c:pt idx="5">
                  <c:v>37.530130043</c:v>
                </c:pt>
                <c:pt idx="6">
                  <c:v>61.187818536000002</c:v>
                </c:pt>
              </c:numCache>
            </c:numRef>
          </c:val>
        </c:ser>
        <c:ser>
          <c:idx val="1"/>
          <c:order val="1"/>
          <c:tx>
            <c:strRef>
              <c:f>Abbildungen!$K$25</c:f>
              <c:strCache>
                <c:ptCount val="1"/>
                <c:pt idx="0">
                  <c:v>Appels sortants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Abbildungen!$L$22:$R$22</c:f>
              <c:strCache>
                <c:ptCount val="7"/>
                <c:pt idx="0">
                  <c:v>Appels sortants: vers la Suisse (option)</c:v>
                </c:pt>
                <c:pt idx="1">
                  <c:v>Appels sortants: vers la Suisse (standard)</c:v>
                </c:pt>
                <c:pt idx="2">
                  <c:v>UE/EEE  (Standard)</c:v>
                </c:pt>
                <c:pt idx="3">
                  <c:v>UE/EEE (Option)</c:v>
                </c:pt>
                <c:pt idx="4">
                  <c:v>Reste du monde (Standard)</c:v>
                </c:pt>
                <c:pt idx="5">
                  <c:v>Reste du monde (Option)</c:v>
                </c:pt>
                <c:pt idx="6">
                  <c:v>"Special corporate"</c:v>
                </c:pt>
              </c:strCache>
            </c:strRef>
          </c:cat>
          <c:val>
            <c:numRef>
              <c:f>Abbildungen!$L$25:$R$25</c:f>
              <c:numCache>
                <c:formatCode>0.0</c:formatCode>
                <c:ptCount val="7"/>
                <c:pt idx="0">
                  <c:v>62.591347862000006</c:v>
                </c:pt>
                <c:pt idx="1">
                  <c:v>63.792709897999991</c:v>
                </c:pt>
                <c:pt idx="2">
                  <c:v>27.256649264</c:v>
                </c:pt>
                <c:pt idx="3">
                  <c:v>39.163543943999997</c:v>
                </c:pt>
                <c:pt idx="4">
                  <c:v>21.149036732999999</c:v>
                </c:pt>
                <c:pt idx="5">
                  <c:v>36.482101827000001</c:v>
                </c:pt>
                <c:pt idx="6">
                  <c:v>55.061992898</c:v>
                </c:pt>
              </c:numCache>
            </c:numRef>
          </c:val>
        </c:ser>
        <c:ser>
          <c:idx val="2"/>
          <c:order val="2"/>
          <c:tx>
            <c:strRef>
              <c:f>Abbildungen!$K$26</c:f>
              <c:strCache>
                <c:ptCount val="1"/>
                <c:pt idx="0">
                  <c:v>Appels sortants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Abbildungen!$L$22:$R$22</c:f>
              <c:strCache>
                <c:ptCount val="7"/>
                <c:pt idx="0">
                  <c:v>Appels sortants: vers la Suisse (option)</c:v>
                </c:pt>
                <c:pt idx="1">
                  <c:v>Appels sortants: vers la Suisse (standard)</c:v>
                </c:pt>
                <c:pt idx="2">
                  <c:v>UE/EEE  (Standard)</c:v>
                </c:pt>
                <c:pt idx="3">
                  <c:v>UE/EEE (Option)</c:v>
                </c:pt>
                <c:pt idx="4">
                  <c:v>Reste du monde (Standard)</c:v>
                </c:pt>
                <c:pt idx="5">
                  <c:v>Reste du monde (Option)</c:v>
                </c:pt>
                <c:pt idx="6">
                  <c:v>"Special corporate"</c:v>
                </c:pt>
              </c:strCache>
            </c:strRef>
          </c:cat>
          <c:val>
            <c:numRef>
              <c:f>Abbildungen!$L$26:$R$26</c:f>
              <c:numCache>
                <c:formatCode>0.0</c:formatCode>
                <c:ptCount val="7"/>
                <c:pt idx="0">
                  <c:v>61.599422174999994</c:v>
                </c:pt>
                <c:pt idx="1">
                  <c:v>51.307844845999995</c:v>
                </c:pt>
                <c:pt idx="2">
                  <c:v>31.313153970000002</c:v>
                </c:pt>
                <c:pt idx="3">
                  <c:v>37.376212003000006</c:v>
                </c:pt>
                <c:pt idx="4">
                  <c:v>23.121326067000002</c:v>
                </c:pt>
                <c:pt idx="5">
                  <c:v>28.821252253000001</c:v>
                </c:pt>
                <c:pt idx="6">
                  <c:v>63.073472702000004</c:v>
                </c:pt>
              </c:numCache>
            </c:numRef>
          </c:val>
        </c:ser>
        <c:ser>
          <c:idx val="3"/>
          <c:order val="3"/>
          <c:tx>
            <c:strRef>
              <c:f>Abbildungen!$K$27</c:f>
              <c:strCache>
                <c:ptCount val="1"/>
                <c:pt idx="0">
                  <c:v>Appels sortants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Abbildungen!$L$22:$R$22</c:f>
              <c:strCache>
                <c:ptCount val="7"/>
                <c:pt idx="0">
                  <c:v>Appels sortants: vers la Suisse (option)</c:v>
                </c:pt>
                <c:pt idx="1">
                  <c:v>Appels sortants: vers la Suisse (standard)</c:v>
                </c:pt>
                <c:pt idx="2">
                  <c:v>UE/EEE  (Standard)</c:v>
                </c:pt>
                <c:pt idx="3">
                  <c:v>UE/EEE (Option)</c:v>
                </c:pt>
                <c:pt idx="4">
                  <c:v>Reste du monde (Standard)</c:v>
                </c:pt>
                <c:pt idx="5">
                  <c:v>Reste du monde (Option)</c:v>
                </c:pt>
                <c:pt idx="6">
                  <c:v>"Special corporate"</c:v>
                </c:pt>
              </c:strCache>
            </c:strRef>
          </c:cat>
          <c:val>
            <c:numRef>
              <c:f>Abbildungen!$L$27:$R$27</c:f>
              <c:numCache>
                <c:formatCode>0.0</c:formatCode>
                <c:ptCount val="7"/>
                <c:pt idx="0">
                  <c:v>68.448231485000008</c:v>
                </c:pt>
                <c:pt idx="1">
                  <c:v>44.329010518000004</c:v>
                </c:pt>
                <c:pt idx="2">
                  <c:v>34.060165963999999</c:v>
                </c:pt>
                <c:pt idx="3">
                  <c:v>30.894415082999998</c:v>
                </c:pt>
                <c:pt idx="4">
                  <c:v>21.799263537000002</c:v>
                </c:pt>
                <c:pt idx="5">
                  <c:v>22.713425049000001</c:v>
                </c:pt>
                <c:pt idx="6">
                  <c:v>80.293171332</c:v>
                </c:pt>
              </c:numCache>
            </c:numRef>
          </c:val>
        </c:ser>
        <c:ser>
          <c:idx val="4"/>
          <c:order val="4"/>
          <c:tx>
            <c:strRef>
              <c:f>Abbildungen!$K$28</c:f>
              <c:strCache>
                <c:ptCount val="1"/>
                <c:pt idx="0">
                  <c:v>Appels sortants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Abbildungen!$L$22:$R$22</c:f>
              <c:strCache>
                <c:ptCount val="7"/>
                <c:pt idx="0">
                  <c:v>Appels sortants: vers la Suisse (option)</c:v>
                </c:pt>
                <c:pt idx="1">
                  <c:v>Appels sortants: vers la Suisse (standard)</c:v>
                </c:pt>
                <c:pt idx="2">
                  <c:v>UE/EEE  (Standard)</c:v>
                </c:pt>
                <c:pt idx="3">
                  <c:v>UE/EEE (Option)</c:v>
                </c:pt>
                <c:pt idx="4">
                  <c:v>Reste du monde (Standard)</c:v>
                </c:pt>
                <c:pt idx="5">
                  <c:v>Reste du monde (Option)</c:v>
                </c:pt>
                <c:pt idx="6">
                  <c:v>"Special corporate"</c:v>
                </c:pt>
              </c:strCache>
            </c:strRef>
          </c:cat>
          <c:val>
            <c:numRef>
              <c:f>Abbildungen!$L$28:$R$28</c:f>
              <c:numCache>
                <c:formatCode>0.0</c:formatCode>
                <c:ptCount val="7"/>
                <c:pt idx="0">
                  <c:v>80.885136688000003</c:v>
                </c:pt>
                <c:pt idx="1">
                  <c:v>47.316430459000003</c:v>
                </c:pt>
                <c:pt idx="2">
                  <c:v>36.916011652000002</c:v>
                </c:pt>
                <c:pt idx="3">
                  <c:v>26.656385098000001</c:v>
                </c:pt>
                <c:pt idx="4">
                  <c:v>17.281710519000001</c:v>
                </c:pt>
                <c:pt idx="5">
                  <c:v>16.304157931999999</c:v>
                </c:pt>
                <c:pt idx="6">
                  <c:v>99.812652370000009</c:v>
                </c:pt>
              </c:numCache>
            </c:numRef>
          </c:val>
        </c:ser>
        <c:ser>
          <c:idx val="5"/>
          <c:order val="5"/>
          <c:tx>
            <c:strRef>
              <c:f>Abbildungen!$K$29</c:f>
              <c:strCache>
                <c:ptCount val="1"/>
                <c:pt idx="0">
                  <c:v>Appels sortants 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Abbildungen!$L$22:$R$22</c:f>
              <c:strCache>
                <c:ptCount val="7"/>
                <c:pt idx="0">
                  <c:v>Appels sortants: vers la Suisse (option)</c:v>
                </c:pt>
                <c:pt idx="1">
                  <c:v>Appels sortants: vers la Suisse (standard)</c:v>
                </c:pt>
                <c:pt idx="2">
                  <c:v>UE/EEE  (Standard)</c:v>
                </c:pt>
                <c:pt idx="3">
                  <c:v>UE/EEE (Option)</c:v>
                </c:pt>
                <c:pt idx="4">
                  <c:v>Reste du monde (Standard)</c:v>
                </c:pt>
                <c:pt idx="5">
                  <c:v>Reste du monde (Option)</c:v>
                </c:pt>
                <c:pt idx="6">
                  <c:v>"Special corporate"</c:v>
                </c:pt>
              </c:strCache>
            </c:strRef>
          </c:cat>
          <c:val>
            <c:numRef>
              <c:f>Abbildungen!$L$29:$R$29</c:f>
              <c:numCache>
                <c:formatCode>0.0</c:formatCode>
                <c:ptCount val="7"/>
                <c:pt idx="0">
                  <c:v>96.072869641000011</c:v>
                </c:pt>
                <c:pt idx="1">
                  <c:v>48.506566507999999</c:v>
                </c:pt>
                <c:pt idx="2">
                  <c:v>46.322670898999995</c:v>
                </c:pt>
                <c:pt idx="3">
                  <c:v>30.410287314999998</c:v>
                </c:pt>
                <c:pt idx="4">
                  <c:v>13.469948820000001</c:v>
                </c:pt>
                <c:pt idx="5">
                  <c:v>12.940033497999998</c:v>
                </c:pt>
                <c:pt idx="6">
                  <c:v>114.14112725599999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528824"/>
        <c:axId val="250531176"/>
      </c:barChart>
      <c:catAx>
        <c:axId val="25052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31176"/>
        <c:crosses val="autoZero"/>
        <c:auto val="1"/>
        <c:lblAlgn val="ctr"/>
        <c:lblOffset val="100"/>
        <c:noMultiLvlLbl val="0"/>
      </c:catAx>
      <c:valAx>
        <c:axId val="25053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2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41538548114514"/>
          <c:y val="0.78214227073068998"/>
          <c:w val="0.51923891785551757"/>
          <c:h val="0.187544809538427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'Sprachroaming ausgehende Anrufe'!$C$109</c:f>
              <c:strCache>
                <c:ptCount val="1"/>
                <c:pt idx="0">
                  <c:v>Quotient (ausgehende Anrufe) EU</c:v>
                </c:pt>
              </c:strCache>
            </c:strRef>
          </c:tx>
          <c:spPr>
            <a:solidFill>
              <a:srgbClr val="BB006A"/>
            </a:solidFill>
            <a:ln>
              <a:solidFill>
                <a:srgbClr val="BB006A"/>
              </a:solidFill>
            </a:ln>
            <a:effectLst/>
          </c:spPr>
          <c:invertIfNegative val="0"/>
          <c:cat>
            <c:numRef>
              <c:f>'Sprachroaming ausgehende Anrufe'!$B$111:$B$116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Anrufe'!$C$111:$C$116</c:f>
              <c:numCache>
                <c:formatCode>_(* #,##0.00_);_(* \(#,##0.00\);_(* "-"??_);_(@_)</c:formatCode>
                <c:ptCount val="6"/>
                <c:pt idx="0">
                  <c:v>1.1313859963331265</c:v>
                </c:pt>
                <c:pt idx="1">
                  <c:v>1.1729811518198459</c:v>
                </c:pt>
                <c:pt idx="2">
                  <c:v>1.2965910656009454</c:v>
                </c:pt>
                <c:pt idx="3">
                  <c:v>1.3027987300558239</c:v>
                </c:pt>
                <c:pt idx="4">
                  <c:v>1.2968403129728214</c:v>
                </c:pt>
                <c:pt idx="5">
                  <c:v>1.2838130850134912</c:v>
                </c:pt>
              </c:numCache>
            </c:numRef>
          </c:val>
        </c:ser>
        <c:ser>
          <c:idx val="1"/>
          <c:order val="1"/>
          <c:tx>
            <c:strRef>
              <c:f>'Sprachroaming ausgehende Anrufe'!$D$109</c:f>
              <c:strCache>
                <c:ptCount val="1"/>
                <c:pt idx="0">
                  <c:v>Quotient (ausgehende Anrufe) Rest der Welt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numRef>
              <c:f>'Sprachroaming ausgehende Anrufe'!$B$111:$B$116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Anrufe'!$D$111:$D$116</c:f>
              <c:numCache>
                <c:formatCode>_(* #,##0.00_);_(* \(#,##0.00\);_(* "-"??_);_(@_)</c:formatCode>
                <c:ptCount val="6"/>
                <c:pt idx="0">
                  <c:v>1.0959308196512687</c:v>
                </c:pt>
                <c:pt idx="1">
                  <c:v>1.1457480332834782</c:v>
                </c:pt>
                <c:pt idx="2">
                  <c:v>1.2960832743092532</c:v>
                </c:pt>
                <c:pt idx="3">
                  <c:v>1.2947528240719248</c:v>
                </c:pt>
                <c:pt idx="4">
                  <c:v>1.2927043364211974</c:v>
                </c:pt>
                <c:pt idx="5">
                  <c:v>1.2852884185010394</c:v>
                </c:pt>
              </c:numCache>
            </c:numRef>
          </c:val>
        </c:ser>
        <c:ser>
          <c:idx val="2"/>
          <c:order val="2"/>
          <c:tx>
            <c:strRef>
              <c:f>'Sprachroaming ausgehende Anrufe'!$E$109</c:f>
              <c:strCache>
                <c:ptCount val="1"/>
                <c:pt idx="0">
                  <c:v>Quotient (eingehende Anrufe) EU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numRef>
              <c:f>'Sprachroaming ausgehende Anrufe'!$B$111:$B$116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Anrufe'!$E$111:$E$116</c:f>
              <c:numCache>
                <c:formatCode>_(* #,##0.00_);_(* \(#,##0.00\);_(* "-"??_);_(@_)</c:formatCode>
                <c:ptCount val="6"/>
                <c:pt idx="0">
                  <c:v>1.1276007652578295</c:v>
                </c:pt>
                <c:pt idx="1">
                  <c:v>1.1796547482074731</c:v>
                </c:pt>
                <c:pt idx="2">
                  <c:v>1.3405345499008141</c:v>
                </c:pt>
                <c:pt idx="3">
                  <c:v>1.342354817180653</c:v>
                </c:pt>
                <c:pt idx="4">
                  <c:v>1.3485900385291827</c:v>
                </c:pt>
                <c:pt idx="5">
                  <c:v>1.3412666514296765</c:v>
                </c:pt>
              </c:numCache>
            </c:numRef>
          </c:val>
        </c:ser>
        <c:ser>
          <c:idx val="3"/>
          <c:order val="3"/>
          <c:tx>
            <c:strRef>
              <c:f>'Sprachroaming ausgehende Anrufe'!$F$109</c:f>
              <c:strCache>
                <c:ptCount val="1"/>
                <c:pt idx="0">
                  <c:v>Quotient (eingehende Anrufe) Rest der Welt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numRef>
              <c:f>'Sprachroaming ausgehende Anrufe'!$B$111:$B$116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Anrufe'!$F$111:$F$116</c:f>
              <c:numCache>
                <c:formatCode>_(* #,##0.00_);_(* \(#,##0.00\);_(* "-"??_);_(@_)</c:formatCode>
                <c:ptCount val="6"/>
                <c:pt idx="0">
                  <c:v>1.15622865644135</c:v>
                </c:pt>
                <c:pt idx="1">
                  <c:v>1.1999965734872156</c:v>
                </c:pt>
                <c:pt idx="2">
                  <c:v>1.3347193001745379</c:v>
                </c:pt>
                <c:pt idx="3">
                  <c:v>1.3480608049473797</c:v>
                </c:pt>
                <c:pt idx="4">
                  <c:v>1.3635866557032088</c:v>
                </c:pt>
                <c:pt idx="5">
                  <c:v>1.3722711284429376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384144"/>
        <c:axId val="246899648"/>
      </c:barChart>
      <c:catAx>
        <c:axId val="24938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899648"/>
        <c:crosses val="autoZero"/>
        <c:auto val="1"/>
        <c:lblAlgn val="ctr"/>
        <c:lblOffset val="100"/>
        <c:noMultiLvlLbl val="0"/>
      </c:catAx>
      <c:valAx>
        <c:axId val="24689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938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743160323213387"/>
          <c:h val="0.47523831321164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Abbildungen!$K$54</c:f>
              <c:strCache>
                <c:ptCount val="1"/>
                <c:pt idx="0">
                  <c:v>Appels entrants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Abbildungen!$L$52:$P$52</c:f>
              <c:strCache>
                <c:ptCount val="5"/>
                <c:pt idx="0">
                  <c:v>UE/EEE 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  <c:pt idx="4">
                  <c:v>"Special corporate"</c:v>
                </c:pt>
              </c:strCache>
            </c:strRef>
          </c:cat>
          <c:val>
            <c:numRef>
              <c:f>Abbildungen!$L$54:$P$54</c:f>
              <c:numCache>
                <c:formatCode>0.0</c:formatCode>
                <c:ptCount val="5"/>
                <c:pt idx="0">
                  <c:v>79.690942656000004</c:v>
                </c:pt>
                <c:pt idx="1">
                  <c:v>77.153907591000007</c:v>
                </c:pt>
                <c:pt idx="2">
                  <c:v>13.319057369999999</c:v>
                </c:pt>
                <c:pt idx="3">
                  <c:v>14.484833105999998</c:v>
                </c:pt>
                <c:pt idx="4">
                  <c:v>14.484833105999998</c:v>
                </c:pt>
              </c:numCache>
            </c:numRef>
          </c:val>
        </c:ser>
        <c:ser>
          <c:idx val="1"/>
          <c:order val="1"/>
          <c:tx>
            <c:strRef>
              <c:f>Abbildungen!$K$55</c:f>
              <c:strCache>
                <c:ptCount val="1"/>
                <c:pt idx="0">
                  <c:v>Appels entrants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Abbildungen!$L$52:$P$52</c:f>
              <c:strCache>
                <c:ptCount val="5"/>
                <c:pt idx="0">
                  <c:v>UE/EEE 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  <c:pt idx="4">
                  <c:v>"Special corporate"</c:v>
                </c:pt>
              </c:strCache>
            </c:strRef>
          </c:cat>
          <c:val>
            <c:numRef>
              <c:f>Abbildungen!$L$55:$P$55</c:f>
              <c:numCache>
                <c:formatCode>0.0</c:formatCode>
                <c:ptCount val="5"/>
                <c:pt idx="0">
                  <c:v>75.401064712000007</c:v>
                </c:pt>
                <c:pt idx="1">
                  <c:v>75.796863223999992</c:v>
                </c:pt>
                <c:pt idx="2">
                  <c:v>11.741609742000001</c:v>
                </c:pt>
                <c:pt idx="3">
                  <c:v>13.825932262</c:v>
                </c:pt>
                <c:pt idx="4">
                  <c:v>13.825932262</c:v>
                </c:pt>
              </c:numCache>
            </c:numRef>
          </c:val>
        </c:ser>
        <c:ser>
          <c:idx val="2"/>
          <c:order val="2"/>
          <c:tx>
            <c:strRef>
              <c:f>Abbildungen!$K$56</c:f>
              <c:strCache>
                <c:ptCount val="1"/>
                <c:pt idx="0">
                  <c:v>Appels entrants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Abbildungen!$L$52:$P$52</c:f>
              <c:strCache>
                <c:ptCount val="5"/>
                <c:pt idx="0">
                  <c:v>UE/EEE 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  <c:pt idx="4">
                  <c:v>"Special corporate"</c:v>
                </c:pt>
              </c:strCache>
            </c:strRef>
          </c:cat>
          <c:val>
            <c:numRef>
              <c:f>Abbildungen!$L$56:$P$56</c:f>
              <c:numCache>
                <c:formatCode>0.0</c:formatCode>
                <c:ptCount val="5"/>
                <c:pt idx="0">
                  <c:v>81.659004503999995</c:v>
                </c:pt>
                <c:pt idx="1">
                  <c:v>71.147027010000002</c:v>
                </c:pt>
                <c:pt idx="2">
                  <c:v>9.9229928740000002</c:v>
                </c:pt>
                <c:pt idx="3">
                  <c:v>11.545135468</c:v>
                </c:pt>
                <c:pt idx="4">
                  <c:v>11.545135468</c:v>
                </c:pt>
              </c:numCache>
            </c:numRef>
          </c:val>
        </c:ser>
        <c:ser>
          <c:idx val="3"/>
          <c:order val="3"/>
          <c:tx>
            <c:strRef>
              <c:f>Abbildungen!$K$57</c:f>
              <c:strCache>
                <c:ptCount val="1"/>
                <c:pt idx="0">
                  <c:v>Appels entrants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Abbildungen!$L$52:$P$52</c:f>
              <c:strCache>
                <c:ptCount val="5"/>
                <c:pt idx="0">
                  <c:v>UE/EEE 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  <c:pt idx="4">
                  <c:v>"Special corporate"</c:v>
                </c:pt>
              </c:strCache>
            </c:strRef>
          </c:cat>
          <c:val>
            <c:numRef>
              <c:f>Abbildungen!$L$57:$P$57</c:f>
              <c:numCache>
                <c:formatCode>0.0</c:formatCode>
                <c:ptCount val="5"/>
                <c:pt idx="0">
                  <c:v>80.600826050999999</c:v>
                </c:pt>
                <c:pt idx="1">
                  <c:v>58.746766867999995</c:v>
                </c:pt>
                <c:pt idx="2">
                  <c:v>9.7544833359999998</c:v>
                </c:pt>
                <c:pt idx="3">
                  <c:v>9.1619050180000006</c:v>
                </c:pt>
                <c:pt idx="4">
                  <c:v>9.1619050180000006</c:v>
                </c:pt>
              </c:numCache>
            </c:numRef>
          </c:val>
        </c:ser>
        <c:ser>
          <c:idx val="4"/>
          <c:order val="4"/>
          <c:tx>
            <c:strRef>
              <c:f>Abbildungen!$K$58</c:f>
              <c:strCache>
                <c:ptCount val="1"/>
                <c:pt idx="0">
                  <c:v>Appels entrants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Abbildungen!$L$52:$P$52</c:f>
              <c:strCache>
                <c:ptCount val="5"/>
                <c:pt idx="0">
                  <c:v>UE/EEE 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  <c:pt idx="4">
                  <c:v>"Special corporate"</c:v>
                </c:pt>
              </c:strCache>
            </c:strRef>
          </c:cat>
          <c:val>
            <c:numRef>
              <c:f>Abbildungen!$L$58:$P$58</c:f>
              <c:numCache>
                <c:formatCode>0.0</c:formatCode>
                <c:ptCount val="5"/>
                <c:pt idx="0">
                  <c:v>83.088570519000001</c:v>
                </c:pt>
                <c:pt idx="1">
                  <c:v>50.538469093000003</c:v>
                </c:pt>
                <c:pt idx="2">
                  <c:v>8.0399419479999992</c:v>
                </c:pt>
                <c:pt idx="3">
                  <c:v>6.5118250040000003</c:v>
                </c:pt>
                <c:pt idx="4">
                  <c:v>6.5118250040000003</c:v>
                </c:pt>
              </c:numCache>
            </c:numRef>
          </c:val>
        </c:ser>
        <c:ser>
          <c:idx val="5"/>
          <c:order val="5"/>
          <c:tx>
            <c:strRef>
              <c:f>Abbildungen!$K$59</c:f>
              <c:strCache>
                <c:ptCount val="1"/>
                <c:pt idx="0">
                  <c:v>Appels entrants 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Abbildungen!$L$52:$P$52</c:f>
              <c:strCache>
                <c:ptCount val="5"/>
                <c:pt idx="0">
                  <c:v>UE/EEE 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  <c:pt idx="4">
                  <c:v>"Special corporate"</c:v>
                </c:pt>
              </c:strCache>
            </c:strRef>
          </c:cat>
          <c:val>
            <c:numRef>
              <c:f>Abbildungen!$L$59:$P$59</c:f>
              <c:numCache>
                <c:formatCode>0.0</c:formatCode>
                <c:ptCount val="5"/>
                <c:pt idx="0">
                  <c:v>86.415232000999993</c:v>
                </c:pt>
                <c:pt idx="1">
                  <c:v>45.556234134</c:v>
                </c:pt>
                <c:pt idx="2">
                  <c:v>7.0401857629999993</c:v>
                </c:pt>
                <c:pt idx="3">
                  <c:v>6.0108071659999993</c:v>
                </c:pt>
                <c:pt idx="4">
                  <c:v>6.0108071659999993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531960"/>
        <c:axId val="250532352"/>
      </c:barChart>
      <c:catAx>
        <c:axId val="25053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32352"/>
        <c:crosses val="autoZero"/>
        <c:auto val="1"/>
        <c:lblAlgn val="ctr"/>
        <c:lblOffset val="100"/>
        <c:noMultiLvlLbl val="0"/>
      </c:catAx>
      <c:valAx>
        <c:axId val="25053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3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5156557227873"/>
          <c:y val="0.77350765768343166"/>
          <c:w val="0.5816550109389772"/>
          <c:h val="0.19293627717701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5703090532493E-2"/>
          <c:y val="6.5769805680119586E-2"/>
          <c:w val="0.79807539014888573"/>
          <c:h val="0.693833735131525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Abbildungen!$L$78</c:f>
              <c:strCache>
                <c:ptCount val="1"/>
                <c:pt idx="0">
                  <c:v>Standard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Abbildungen!$K$83:$K$106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Abbildungen!$L$83:$L$106</c:f>
              <c:numCache>
                <c:formatCode>0%</c:formatCode>
                <c:ptCount val="24"/>
                <c:pt idx="0">
                  <c:v>0.39658757490003638</c:v>
                </c:pt>
                <c:pt idx="1">
                  <c:v>0.42779906665333189</c:v>
                </c:pt>
                <c:pt idx="2">
                  <c:v>0.49181199682430121</c:v>
                </c:pt>
                <c:pt idx="3">
                  <c:v>0.54559484717986328</c:v>
                </c:pt>
                <c:pt idx="4">
                  <c:v>0.41456624543178289</c:v>
                </c:pt>
                <c:pt idx="5">
                  <c:v>0.44716285869528571</c:v>
                </c:pt>
                <c:pt idx="6">
                  <c:v>0.51121645017017148</c:v>
                </c:pt>
                <c:pt idx="7">
                  <c:v>0.46465264031104625</c:v>
                </c:pt>
                <c:pt idx="8">
                  <c:v>0.44653598599678651</c:v>
                </c:pt>
                <c:pt idx="9">
                  <c:v>0.48549508975373756</c:v>
                </c:pt>
                <c:pt idx="10">
                  <c:v>0.54753825212831775</c:v>
                </c:pt>
                <c:pt idx="11">
                  <c:v>0.53812288157829868</c:v>
                </c:pt>
                <c:pt idx="12">
                  <c:v>0.5336100717429052</c:v>
                </c:pt>
                <c:pt idx="13">
                  <c:v>0.53907421197850269</c:v>
                </c:pt>
                <c:pt idx="14">
                  <c:v>0.62127755739309931</c:v>
                </c:pt>
                <c:pt idx="15">
                  <c:v>0.59425630584586409</c:v>
                </c:pt>
                <c:pt idx="16">
                  <c:v>0.59056289010913143</c:v>
                </c:pt>
                <c:pt idx="17">
                  <c:v>0.60229645062512582</c:v>
                </c:pt>
                <c:pt idx="18">
                  <c:v>0.6302912930401966</c:v>
                </c:pt>
                <c:pt idx="19">
                  <c:v>0.58753016384268597</c:v>
                </c:pt>
                <c:pt idx="20">
                  <c:v>0.57497768987371367</c:v>
                </c:pt>
                <c:pt idx="21">
                  <c:v>0.64480845127210906</c:v>
                </c:pt>
                <c:pt idx="22">
                  <c:v>0.68229665212170731</c:v>
                </c:pt>
                <c:pt idx="23">
                  <c:v>0.65015248641688117</c:v>
                </c:pt>
              </c:numCache>
            </c:numRef>
          </c:val>
        </c:ser>
        <c:ser>
          <c:idx val="1"/>
          <c:order val="1"/>
          <c:tx>
            <c:strRef>
              <c:f>Abbildungen!$M$78</c:f>
              <c:strCache>
                <c:ptCount val="1"/>
                <c:pt idx="0">
                  <c:v>Option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Abbildungen!$K$83:$K$106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Abbildungen!$M$83:$M$106</c:f>
              <c:numCache>
                <c:formatCode>0%</c:formatCode>
                <c:ptCount val="24"/>
                <c:pt idx="0">
                  <c:v>0.60341242509996373</c:v>
                </c:pt>
                <c:pt idx="1">
                  <c:v>0.57220093334666822</c:v>
                </c:pt>
                <c:pt idx="2">
                  <c:v>0.50818800317569879</c:v>
                </c:pt>
                <c:pt idx="3">
                  <c:v>0.45440515282013666</c:v>
                </c:pt>
                <c:pt idx="4">
                  <c:v>0.58543375456821722</c:v>
                </c:pt>
                <c:pt idx="5">
                  <c:v>0.5528371413047144</c:v>
                </c:pt>
                <c:pt idx="6">
                  <c:v>0.4887835498298283</c:v>
                </c:pt>
                <c:pt idx="7">
                  <c:v>0.53534735968895364</c:v>
                </c:pt>
                <c:pt idx="8">
                  <c:v>0.55346401400321354</c:v>
                </c:pt>
                <c:pt idx="9">
                  <c:v>0.51450491024626255</c:v>
                </c:pt>
                <c:pt idx="10">
                  <c:v>0.45246174787168186</c:v>
                </c:pt>
                <c:pt idx="11">
                  <c:v>0.4618771184217012</c:v>
                </c:pt>
                <c:pt idx="12">
                  <c:v>0.4663899282570948</c:v>
                </c:pt>
                <c:pt idx="13">
                  <c:v>0.46092578802149736</c:v>
                </c:pt>
                <c:pt idx="14">
                  <c:v>0.37872244260690069</c:v>
                </c:pt>
                <c:pt idx="15">
                  <c:v>0.40574369415413614</c:v>
                </c:pt>
                <c:pt idx="16">
                  <c:v>0.40943710989086846</c:v>
                </c:pt>
                <c:pt idx="17">
                  <c:v>0.39770354937487412</c:v>
                </c:pt>
                <c:pt idx="18">
                  <c:v>0.36970870695980335</c:v>
                </c:pt>
                <c:pt idx="19">
                  <c:v>0.41246983615731408</c:v>
                </c:pt>
                <c:pt idx="20">
                  <c:v>0.44566384746063697</c:v>
                </c:pt>
                <c:pt idx="21">
                  <c:v>0.37102383544874667</c:v>
                </c:pt>
                <c:pt idx="22">
                  <c:v>0.32938733133541981</c:v>
                </c:pt>
                <c:pt idx="23">
                  <c:v>0.36626396615727835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51739512"/>
        <c:axId val="251739904"/>
      </c:barChart>
      <c:catAx>
        <c:axId val="25173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739904"/>
        <c:crosses val="autoZero"/>
        <c:auto val="1"/>
        <c:lblAlgn val="ctr"/>
        <c:lblOffset val="100"/>
        <c:noMultiLvlLbl val="0"/>
      </c:catAx>
      <c:valAx>
        <c:axId val="251739904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739512"/>
        <c:crosses val="autoZero"/>
        <c:crossBetween val="between"/>
      </c:valAx>
      <c:spPr>
        <a:ln w="3175">
          <a:solidFill>
            <a:srgbClr val="000000"/>
          </a:solidFill>
        </a:ln>
      </c:spPr>
    </c:plotArea>
    <c:legend>
      <c:legendPos val="r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743160323213387"/>
          <c:h val="0.47523831321164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Abbildungen!$W$24</c:f>
              <c:strCache>
                <c:ptCount val="1"/>
                <c:pt idx="0">
                  <c:v>Chiamate in uscita,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Abbildungen!$X$22:$AD$22</c:f>
              <c:strCache>
                <c:ptCount val="7"/>
                <c:pt idx="0">
                  <c:v>Chiamate verso la Svizzera (standard)</c:v>
                </c:pt>
                <c:pt idx="1">
                  <c:v>Chiamate verso la Svizzera (opzione)</c:v>
                </c:pt>
                <c:pt idx="2">
                  <c:v>Chiamate UE/SEE (standard)</c:v>
                </c:pt>
                <c:pt idx="3">
                  <c:v>Chiamate UE/SEE (opzione)</c:v>
                </c:pt>
                <c:pt idx="4">
                  <c:v>Chiamate resto del mondo   (standard)</c:v>
                </c:pt>
                <c:pt idx="5">
                  <c:v>Chiamate resto del mondo (opzione)</c:v>
                </c:pt>
                <c:pt idx="6">
                  <c:v> Accordi speciali </c:v>
                </c:pt>
              </c:strCache>
            </c:strRef>
          </c:cat>
          <c:val>
            <c:numRef>
              <c:f>Abbildungen!$X$24:$AD$24</c:f>
              <c:numCache>
                <c:formatCode>0.0</c:formatCode>
                <c:ptCount val="7"/>
                <c:pt idx="0">
                  <c:v>73.774084965</c:v>
                </c:pt>
                <c:pt idx="1">
                  <c:v>77.325970364</c:v>
                </c:pt>
                <c:pt idx="2">
                  <c:v>28.542587854000001</c:v>
                </c:pt>
                <c:pt idx="3">
                  <c:v>40.382782090000006</c:v>
                </c:pt>
                <c:pt idx="4">
                  <c:v>22.414253678999998</c:v>
                </c:pt>
                <c:pt idx="5">
                  <c:v>37.530130043</c:v>
                </c:pt>
                <c:pt idx="6">
                  <c:v>61.187818536000002</c:v>
                </c:pt>
              </c:numCache>
            </c:numRef>
          </c:val>
        </c:ser>
        <c:ser>
          <c:idx val="1"/>
          <c:order val="1"/>
          <c:tx>
            <c:strRef>
              <c:f>Abbildungen!$W$25</c:f>
              <c:strCache>
                <c:ptCount val="1"/>
                <c:pt idx="0">
                  <c:v>Chiamate in uscita,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Abbildungen!$X$22:$AD$22</c:f>
              <c:strCache>
                <c:ptCount val="7"/>
                <c:pt idx="0">
                  <c:v>Chiamate verso la Svizzera (standard)</c:v>
                </c:pt>
                <c:pt idx="1">
                  <c:v>Chiamate verso la Svizzera (opzione)</c:v>
                </c:pt>
                <c:pt idx="2">
                  <c:v>Chiamate UE/SEE (standard)</c:v>
                </c:pt>
                <c:pt idx="3">
                  <c:v>Chiamate UE/SEE (opzione)</c:v>
                </c:pt>
                <c:pt idx="4">
                  <c:v>Chiamate resto del mondo   (standard)</c:v>
                </c:pt>
                <c:pt idx="5">
                  <c:v>Chiamate resto del mondo (opzione)</c:v>
                </c:pt>
                <c:pt idx="6">
                  <c:v> Accordi speciali </c:v>
                </c:pt>
              </c:strCache>
            </c:strRef>
          </c:cat>
          <c:val>
            <c:numRef>
              <c:f>Abbildungen!$X$25:$AD$25</c:f>
              <c:numCache>
                <c:formatCode>0.0</c:formatCode>
                <c:ptCount val="7"/>
                <c:pt idx="0">
                  <c:v>62.591347862000006</c:v>
                </c:pt>
                <c:pt idx="1">
                  <c:v>63.792709897999991</c:v>
                </c:pt>
                <c:pt idx="2">
                  <c:v>27.256649264</c:v>
                </c:pt>
                <c:pt idx="3">
                  <c:v>39.163543943999997</c:v>
                </c:pt>
                <c:pt idx="4">
                  <c:v>21.149036732999999</c:v>
                </c:pt>
                <c:pt idx="5">
                  <c:v>36.482101827000001</c:v>
                </c:pt>
                <c:pt idx="6">
                  <c:v>55.061992898</c:v>
                </c:pt>
              </c:numCache>
            </c:numRef>
          </c:val>
        </c:ser>
        <c:ser>
          <c:idx val="2"/>
          <c:order val="2"/>
          <c:tx>
            <c:strRef>
              <c:f>Abbildungen!$W$26</c:f>
              <c:strCache>
                <c:ptCount val="1"/>
                <c:pt idx="0">
                  <c:v>Chiamate in uscita,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Abbildungen!$X$22:$AD$22</c:f>
              <c:strCache>
                <c:ptCount val="7"/>
                <c:pt idx="0">
                  <c:v>Chiamate verso la Svizzera (standard)</c:v>
                </c:pt>
                <c:pt idx="1">
                  <c:v>Chiamate verso la Svizzera (opzione)</c:v>
                </c:pt>
                <c:pt idx="2">
                  <c:v>Chiamate UE/SEE (standard)</c:v>
                </c:pt>
                <c:pt idx="3">
                  <c:v>Chiamate UE/SEE (opzione)</c:v>
                </c:pt>
                <c:pt idx="4">
                  <c:v>Chiamate resto del mondo   (standard)</c:v>
                </c:pt>
                <c:pt idx="5">
                  <c:v>Chiamate resto del mondo (opzione)</c:v>
                </c:pt>
                <c:pt idx="6">
                  <c:v> Accordi speciali </c:v>
                </c:pt>
              </c:strCache>
            </c:strRef>
          </c:cat>
          <c:val>
            <c:numRef>
              <c:f>Abbildungen!$X$26:$AD$26</c:f>
              <c:numCache>
                <c:formatCode>0.0</c:formatCode>
                <c:ptCount val="7"/>
                <c:pt idx="0">
                  <c:v>61.599422174999994</c:v>
                </c:pt>
                <c:pt idx="1">
                  <c:v>51.307844845999995</c:v>
                </c:pt>
                <c:pt idx="2">
                  <c:v>31.313153970000002</c:v>
                </c:pt>
                <c:pt idx="3">
                  <c:v>37.376212003000006</c:v>
                </c:pt>
                <c:pt idx="4">
                  <c:v>23.121326067000002</c:v>
                </c:pt>
                <c:pt idx="5">
                  <c:v>28.821252253000001</c:v>
                </c:pt>
                <c:pt idx="6">
                  <c:v>63.073472702000004</c:v>
                </c:pt>
              </c:numCache>
            </c:numRef>
          </c:val>
        </c:ser>
        <c:ser>
          <c:idx val="3"/>
          <c:order val="3"/>
          <c:tx>
            <c:strRef>
              <c:f>Abbildungen!$W$27</c:f>
              <c:strCache>
                <c:ptCount val="1"/>
                <c:pt idx="0">
                  <c:v>Chiamate in uscita,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Abbildungen!$X$22:$AD$22</c:f>
              <c:strCache>
                <c:ptCount val="7"/>
                <c:pt idx="0">
                  <c:v>Chiamate verso la Svizzera (standard)</c:v>
                </c:pt>
                <c:pt idx="1">
                  <c:v>Chiamate verso la Svizzera (opzione)</c:v>
                </c:pt>
                <c:pt idx="2">
                  <c:v>Chiamate UE/SEE (standard)</c:v>
                </c:pt>
                <c:pt idx="3">
                  <c:v>Chiamate UE/SEE (opzione)</c:v>
                </c:pt>
                <c:pt idx="4">
                  <c:v>Chiamate resto del mondo   (standard)</c:v>
                </c:pt>
                <c:pt idx="5">
                  <c:v>Chiamate resto del mondo (opzione)</c:v>
                </c:pt>
                <c:pt idx="6">
                  <c:v> Accordi speciali </c:v>
                </c:pt>
              </c:strCache>
            </c:strRef>
          </c:cat>
          <c:val>
            <c:numRef>
              <c:f>Abbildungen!$X$27:$AD$27</c:f>
              <c:numCache>
                <c:formatCode>0.0</c:formatCode>
                <c:ptCount val="7"/>
                <c:pt idx="0">
                  <c:v>68.448231485000008</c:v>
                </c:pt>
                <c:pt idx="1">
                  <c:v>44.329010518000004</c:v>
                </c:pt>
                <c:pt idx="2">
                  <c:v>34.060165963999999</c:v>
                </c:pt>
                <c:pt idx="3">
                  <c:v>30.894415082999998</c:v>
                </c:pt>
                <c:pt idx="4">
                  <c:v>21.799263537000002</c:v>
                </c:pt>
                <c:pt idx="5">
                  <c:v>22.713425049000001</c:v>
                </c:pt>
                <c:pt idx="6">
                  <c:v>80.293171332</c:v>
                </c:pt>
              </c:numCache>
            </c:numRef>
          </c:val>
        </c:ser>
        <c:ser>
          <c:idx val="4"/>
          <c:order val="4"/>
          <c:tx>
            <c:strRef>
              <c:f>Abbildungen!$W$28</c:f>
              <c:strCache>
                <c:ptCount val="1"/>
                <c:pt idx="0">
                  <c:v>Chiamate in uscita,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Abbildungen!$X$22:$AD$22</c:f>
              <c:strCache>
                <c:ptCount val="7"/>
                <c:pt idx="0">
                  <c:v>Chiamate verso la Svizzera (standard)</c:v>
                </c:pt>
                <c:pt idx="1">
                  <c:v>Chiamate verso la Svizzera (opzione)</c:v>
                </c:pt>
                <c:pt idx="2">
                  <c:v>Chiamate UE/SEE (standard)</c:v>
                </c:pt>
                <c:pt idx="3">
                  <c:v>Chiamate UE/SEE (opzione)</c:v>
                </c:pt>
                <c:pt idx="4">
                  <c:v>Chiamate resto del mondo   (standard)</c:v>
                </c:pt>
                <c:pt idx="5">
                  <c:v>Chiamate resto del mondo (opzione)</c:v>
                </c:pt>
                <c:pt idx="6">
                  <c:v> Accordi speciali </c:v>
                </c:pt>
              </c:strCache>
            </c:strRef>
          </c:cat>
          <c:val>
            <c:numRef>
              <c:f>Abbildungen!$X$28:$AD$28</c:f>
              <c:numCache>
                <c:formatCode>0.0</c:formatCode>
                <c:ptCount val="7"/>
                <c:pt idx="0">
                  <c:v>80.885136688000003</c:v>
                </c:pt>
                <c:pt idx="1">
                  <c:v>47.316430459000003</c:v>
                </c:pt>
                <c:pt idx="2">
                  <c:v>36.916011652000002</c:v>
                </c:pt>
                <c:pt idx="3">
                  <c:v>26.656385098000001</c:v>
                </c:pt>
                <c:pt idx="4">
                  <c:v>17.281710519000001</c:v>
                </c:pt>
                <c:pt idx="5">
                  <c:v>16.304157931999999</c:v>
                </c:pt>
                <c:pt idx="6">
                  <c:v>99.812652370000009</c:v>
                </c:pt>
              </c:numCache>
            </c:numRef>
          </c:val>
        </c:ser>
        <c:ser>
          <c:idx val="5"/>
          <c:order val="5"/>
          <c:tx>
            <c:strRef>
              <c:f>Abbildungen!$W$29</c:f>
              <c:strCache>
                <c:ptCount val="1"/>
                <c:pt idx="0">
                  <c:v>Chiamate in uscita, 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Abbildungen!$X$22:$AD$22</c:f>
              <c:strCache>
                <c:ptCount val="7"/>
                <c:pt idx="0">
                  <c:v>Chiamate verso la Svizzera (standard)</c:v>
                </c:pt>
                <c:pt idx="1">
                  <c:v>Chiamate verso la Svizzera (opzione)</c:v>
                </c:pt>
                <c:pt idx="2">
                  <c:v>Chiamate UE/SEE (standard)</c:v>
                </c:pt>
                <c:pt idx="3">
                  <c:v>Chiamate UE/SEE (opzione)</c:v>
                </c:pt>
                <c:pt idx="4">
                  <c:v>Chiamate resto del mondo   (standard)</c:v>
                </c:pt>
                <c:pt idx="5">
                  <c:v>Chiamate resto del mondo (opzione)</c:v>
                </c:pt>
                <c:pt idx="6">
                  <c:v> Accordi speciali </c:v>
                </c:pt>
              </c:strCache>
            </c:strRef>
          </c:cat>
          <c:val>
            <c:numRef>
              <c:f>Abbildungen!$X$29:$AD$29</c:f>
              <c:numCache>
                <c:formatCode>0.0</c:formatCode>
                <c:ptCount val="7"/>
                <c:pt idx="0">
                  <c:v>96.072869641000011</c:v>
                </c:pt>
                <c:pt idx="1">
                  <c:v>48.506566507999999</c:v>
                </c:pt>
                <c:pt idx="2">
                  <c:v>46.322670898999995</c:v>
                </c:pt>
                <c:pt idx="3">
                  <c:v>30.410287314999998</c:v>
                </c:pt>
                <c:pt idx="4">
                  <c:v>13.469948820000001</c:v>
                </c:pt>
                <c:pt idx="5">
                  <c:v>12.940033497999998</c:v>
                </c:pt>
                <c:pt idx="6">
                  <c:v>114.14112725599999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533136"/>
        <c:axId val="251740296"/>
      </c:barChart>
      <c:catAx>
        <c:axId val="25053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1740296"/>
        <c:crosses val="autoZero"/>
        <c:auto val="1"/>
        <c:lblAlgn val="ctr"/>
        <c:lblOffset val="100"/>
        <c:noMultiLvlLbl val="0"/>
      </c:catAx>
      <c:valAx>
        <c:axId val="25174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53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09371003455353"/>
          <c:y val="0.81236374415839996"/>
          <c:w val="0.64022637739381538"/>
          <c:h val="0.15855633143267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743160323213387"/>
          <c:h val="0.47523831321164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Abbildungen!$W$54</c:f>
              <c:strCache>
                <c:ptCount val="1"/>
                <c:pt idx="0">
                  <c:v>Chiamate in entrata, 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Abbildungen!$X$52:$AB$52</c:f>
              <c:strCache>
                <c:ptCount val="5"/>
                <c:pt idx="0">
                  <c:v>Chiamate UE/SEE (standard)</c:v>
                </c:pt>
                <c:pt idx="1">
                  <c:v>Chiamate UE/SEE (opzione)</c:v>
                </c:pt>
                <c:pt idx="2">
                  <c:v>Chiamate resto del mondo   (standard)</c:v>
                </c:pt>
                <c:pt idx="3">
                  <c:v>Chiamate resto del mondo (opzione)</c:v>
                </c:pt>
                <c:pt idx="4">
                  <c:v> Accordi speciali </c:v>
                </c:pt>
              </c:strCache>
            </c:strRef>
          </c:cat>
          <c:val>
            <c:numRef>
              <c:f>Abbildungen!$X$54:$AB$54</c:f>
              <c:numCache>
                <c:formatCode>0.0</c:formatCode>
                <c:ptCount val="5"/>
                <c:pt idx="0">
                  <c:v>79.690942656000004</c:v>
                </c:pt>
                <c:pt idx="1">
                  <c:v>77.153907591000007</c:v>
                </c:pt>
                <c:pt idx="2">
                  <c:v>13.319057369999999</c:v>
                </c:pt>
                <c:pt idx="3">
                  <c:v>14.484833105999998</c:v>
                </c:pt>
                <c:pt idx="4">
                  <c:v>14.484833105999998</c:v>
                </c:pt>
              </c:numCache>
            </c:numRef>
          </c:val>
        </c:ser>
        <c:ser>
          <c:idx val="1"/>
          <c:order val="1"/>
          <c:tx>
            <c:strRef>
              <c:f>Abbildungen!$W$55</c:f>
              <c:strCache>
                <c:ptCount val="1"/>
                <c:pt idx="0">
                  <c:v>Chiamate in entrata, 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Abbildungen!$X$52:$AB$52</c:f>
              <c:strCache>
                <c:ptCount val="5"/>
                <c:pt idx="0">
                  <c:v>Chiamate UE/SEE (standard)</c:v>
                </c:pt>
                <c:pt idx="1">
                  <c:v>Chiamate UE/SEE (opzione)</c:v>
                </c:pt>
                <c:pt idx="2">
                  <c:v>Chiamate resto del mondo   (standard)</c:v>
                </c:pt>
                <c:pt idx="3">
                  <c:v>Chiamate resto del mondo (opzione)</c:v>
                </c:pt>
                <c:pt idx="4">
                  <c:v> Accordi speciali </c:v>
                </c:pt>
              </c:strCache>
            </c:strRef>
          </c:cat>
          <c:val>
            <c:numRef>
              <c:f>Abbildungen!$X$55:$AB$55</c:f>
              <c:numCache>
                <c:formatCode>0.0</c:formatCode>
                <c:ptCount val="5"/>
                <c:pt idx="0">
                  <c:v>75.401064712000007</c:v>
                </c:pt>
                <c:pt idx="1">
                  <c:v>75.796863223999992</c:v>
                </c:pt>
                <c:pt idx="2">
                  <c:v>11.741609742000001</c:v>
                </c:pt>
                <c:pt idx="3">
                  <c:v>13.825932262</c:v>
                </c:pt>
                <c:pt idx="4">
                  <c:v>13.825932262</c:v>
                </c:pt>
              </c:numCache>
            </c:numRef>
          </c:val>
        </c:ser>
        <c:ser>
          <c:idx val="2"/>
          <c:order val="2"/>
          <c:tx>
            <c:strRef>
              <c:f>Abbildungen!$W$56</c:f>
              <c:strCache>
                <c:ptCount val="1"/>
                <c:pt idx="0">
                  <c:v>Chiamate in entrata, 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Abbildungen!$X$52:$AB$52</c:f>
              <c:strCache>
                <c:ptCount val="5"/>
                <c:pt idx="0">
                  <c:v>Chiamate UE/SEE (standard)</c:v>
                </c:pt>
                <c:pt idx="1">
                  <c:v>Chiamate UE/SEE (opzione)</c:v>
                </c:pt>
                <c:pt idx="2">
                  <c:v>Chiamate resto del mondo   (standard)</c:v>
                </c:pt>
                <c:pt idx="3">
                  <c:v>Chiamate resto del mondo (opzione)</c:v>
                </c:pt>
                <c:pt idx="4">
                  <c:v> Accordi speciali </c:v>
                </c:pt>
              </c:strCache>
            </c:strRef>
          </c:cat>
          <c:val>
            <c:numRef>
              <c:f>Abbildungen!$X$56:$AB$56</c:f>
              <c:numCache>
                <c:formatCode>0.0</c:formatCode>
                <c:ptCount val="5"/>
                <c:pt idx="0">
                  <c:v>81.659004503999995</c:v>
                </c:pt>
                <c:pt idx="1">
                  <c:v>71.147027010000002</c:v>
                </c:pt>
                <c:pt idx="2">
                  <c:v>9.9229928740000002</c:v>
                </c:pt>
                <c:pt idx="3">
                  <c:v>11.545135468</c:v>
                </c:pt>
                <c:pt idx="4">
                  <c:v>11.545135468</c:v>
                </c:pt>
              </c:numCache>
            </c:numRef>
          </c:val>
        </c:ser>
        <c:ser>
          <c:idx val="3"/>
          <c:order val="3"/>
          <c:tx>
            <c:strRef>
              <c:f>Abbildungen!$W$57</c:f>
              <c:strCache>
                <c:ptCount val="1"/>
                <c:pt idx="0">
                  <c:v>Chiamate in entrata, 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Abbildungen!$X$52:$AB$52</c:f>
              <c:strCache>
                <c:ptCount val="5"/>
                <c:pt idx="0">
                  <c:v>Chiamate UE/SEE (standard)</c:v>
                </c:pt>
                <c:pt idx="1">
                  <c:v>Chiamate UE/SEE (opzione)</c:v>
                </c:pt>
                <c:pt idx="2">
                  <c:v>Chiamate resto del mondo   (standard)</c:v>
                </c:pt>
                <c:pt idx="3">
                  <c:v>Chiamate resto del mondo (opzione)</c:v>
                </c:pt>
                <c:pt idx="4">
                  <c:v> Accordi speciali </c:v>
                </c:pt>
              </c:strCache>
            </c:strRef>
          </c:cat>
          <c:val>
            <c:numRef>
              <c:f>Abbildungen!$X$57:$AB$57</c:f>
              <c:numCache>
                <c:formatCode>0.0</c:formatCode>
                <c:ptCount val="5"/>
                <c:pt idx="0">
                  <c:v>80.600826050999999</c:v>
                </c:pt>
                <c:pt idx="1">
                  <c:v>58.746766867999995</c:v>
                </c:pt>
                <c:pt idx="2">
                  <c:v>9.7544833359999998</c:v>
                </c:pt>
                <c:pt idx="3">
                  <c:v>9.1619050180000006</c:v>
                </c:pt>
                <c:pt idx="4">
                  <c:v>9.1619050180000006</c:v>
                </c:pt>
              </c:numCache>
            </c:numRef>
          </c:val>
        </c:ser>
        <c:ser>
          <c:idx val="4"/>
          <c:order val="4"/>
          <c:tx>
            <c:strRef>
              <c:f>Abbildungen!$W$58</c:f>
              <c:strCache>
                <c:ptCount val="1"/>
                <c:pt idx="0">
                  <c:v>Chiamate in entrata, 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Abbildungen!$X$52:$AB$52</c:f>
              <c:strCache>
                <c:ptCount val="5"/>
                <c:pt idx="0">
                  <c:v>Chiamate UE/SEE (standard)</c:v>
                </c:pt>
                <c:pt idx="1">
                  <c:v>Chiamate UE/SEE (opzione)</c:v>
                </c:pt>
                <c:pt idx="2">
                  <c:v>Chiamate resto del mondo   (standard)</c:v>
                </c:pt>
                <c:pt idx="3">
                  <c:v>Chiamate resto del mondo (opzione)</c:v>
                </c:pt>
                <c:pt idx="4">
                  <c:v> Accordi speciali </c:v>
                </c:pt>
              </c:strCache>
            </c:strRef>
          </c:cat>
          <c:val>
            <c:numRef>
              <c:f>Abbildungen!$X$58:$AB$58</c:f>
              <c:numCache>
                <c:formatCode>0.0</c:formatCode>
                <c:ptCount val="5"/>
                <c:pt idx="0">
                  <c:v>83.088570519000001</c:v>
                </c:pt>
                <c:pt idx="1">
                  <c:v>50.538469093000003</c:v>
                </c:pt>
                <c:pt idx="2">
                  <c:v>8.0399419479999992</c:v>
                </c:pt>
                <c:pt idx="3">
                  <c:v>6.5118250040000003</c:v>
                </c:pt>
                <c:pt idx="4">
                  <c:v>6.5118250040000003</c:v>
                </c:pt>
              </c:numCache>
            </c:numRef>
          </c:val>
        </c:ser>
        <c:ser>
          <c:idx val="5"/>
          <c:order val="5"/>
          <c:tx>
            <c:strRef>
              <c:f>Abbildungen!$W$59</c:f>
              <c:strCache>
                <c:ptCount val="1"/>
                <c:pt idx="0">
                  <c:v>Chiamate in entrata, 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Abbildungen!$X$52:$AB$52</c:f>
              <c:strCache>
                <c:ptCount val="5"/>
                <c:pt idx="0">
                  <c:v>Chiamate UE/SEE (standard)</c:v>
                </c:pt>
                <c:pt idx="1">
                  <c:v>Chiamate UE/SEE (opzione)</c:v>
                </c:pt>
                <c:pt idx="2">
                  <c:v>Chiamate resto del mondo   (standard)</c:v>
                </c:pt>
                <c:pt idx="3">
                  <c:v>Chiamate resto del mondo (opzione)</c:v>
                </c:pt>
                <c:pt idx="4">
                  <c:v> Accordi speciali </c:v>
                </c:pt>
              </c:strCache>
            </c:strRef>
          </c:cat>
          <c:val>
            <c:numRef>
              <c:f>Abbildungen!$X$59:$AB$59</c:f>
              <c:numCache>
                <c:formatCode>0.0</c:formatCode>
                <c:ptCount val="5"/>
                <c:pt idx="0">
                  <c:v>86.415232000999993</c:v>
                </c:pt>
                <c:pt idx="1">
                  <c:v>45.556234134</c:v>
                </c:pt>
                <c:pt idx="2">
                  <c:v>7.0401857629999993</c:v>
                </c:pt>
                <c:pt idx="3">
                  <c:v>6.0108071659999993</c:v>
                </c:pt>
                <c:pt idx="4">
                  <c:v>6.0108071659999993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741080"/>
        <c:axId val="251741472"/>
      </c:barChart>
      <c:catAx>
        <c:axId val="25174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1741472"/>
        <c:crosses val="autoZero"/>
        <c:auto val="1"/>
        <c:lblAlgn val="ctr"/>
        <c:lblOffset val="100"/>
        <c:noMultiLvlLbl val="0"/>
      </c:catAx>
      <c:valAx>
        <c:axId val="25174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174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5156557227873"/>
          <c:y val="0.77350765768343166"/>
          <c:w val="0.54697787394297248"/>
          <c:h val="0.17891018672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5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aseline="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5703090532493E-2"/>
          <c:y val="6.5769805680119586E-2"/>
          <c:w val="0.79807539014888573"/>
          <c:h val="0.693833735131525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Abbildungen!$X$78</c:f>
              <c:strCache>
                <c:ptCount val="1"/>
                <c:pt idx="0">
                  <c:v>Standard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Abbildungen!$W$83:$W$106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Abbildungen!$X$83:$X$106</c:f>
              <c:numCache>
                <c:formatCode>0%</c:formatCode>
                <c:ptCount val="24"/>
                <c:pt idx="0">
                  <c:v>0.39658757490003638</c:v>
                </c:pt>
                <c:pt idx="1">
                  <c:v>0.42779906665333189</c:v>
                </c:pt>
                <c:pt idx="2">
                  <c:v>0.49181199682430121</c:v>
                </c:pt>
                <c:pt idx="3">
                  <c:v>0.54559484717986328</c:v>
                </c:pt>
                <c:pt idx="4">
                  <c:v>0.41456624543178289</c:v>
                </c:pt>
                <c:pt idx="5">
                  <c:v>0.44716285869528571</c:v>
                </c:pt>
                <c:pt idx="6">
                  <c:v>0.51121645017017148</c:v>
                </c:pt>
                <c:pt idx="7">
                  <c:v>0.46465264031104625</c:v>
                </c:pt>
                <c:pt idx="8">
                  <c:v>0.44653598599678651</c:v>
                </c:pt>
                <c:pt idx="9">
                  <c:v>0.48549508975373756</c:v>
                </c:pt>
                <c:pt idx="10">
                  <c:v>0.54753825212831775</c:v>
                </c:pt>
                <c:pt idx="11">
                  <c:v>0.53812288157829868</c:v>
                </c:pt>
                <c:pt idx="12">
                  <c:v>0.5336100717429052</c:v>
                </c:pt>
                <c:pt idx="13">
                  <c:v>0.53907421197850269</c:v>
                </c:pt>
                <c:pt idx="14">
                  <c:v>0.62127755739309931</c:v>
                </c:pt>
                <c:pt idx="15">
                  <c:v>0.59425630584586409</c:v>
                </c:pt>
                <c:pt idx="16">
                  <c:v>0.59056289010913143</c:v>
                </c:pt>
                <c:pt idx="17">
                  <c:v>0.60229645062512582</c:v>
                </c:pt>
                <c:pt idx="18">
                  <c:v>0.6302912930401966</c:v>
                </c:pt>
                <c:pt idx="19">
                  <c:v>0.58753016384268597</c:v>
                </c:pt>
                <c:pt idx="20">
                  <c:v>0.57497768987371367</c:v>
                </c:pt>
                <c:pt idx="21">
                  <c:v>0.64480845127210906</c:v>
                </c:pt>
                <c:pt idx="22">
                  <c:v>0.68229665212170731</c:v>
                </c:pt>
                <c:pt idx="23">
                  <c:v>0.65015248641688117</c:v>
                </c:pt>
              </c:numCache>
            </c:numRef>
          </c:val>
        </c:ser>
        <c:ser>
          <c:idx val="1"/>
          <c:order val="1"/>
          <c:tx>
            <c:strRef>
              <c:f>Abbildungen!$Y$78</c:f>
              <c:strCache>
                <c:ptCount val="1"/>
                <c:pt idx="0">
                  <c:v>Opzione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</c:spPr>
          <c:invertIfNegative val="0"/>
          <c:pictureOptions>
            <c:pictureFormat val="stretch"/>
          </c:pictureOptions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Abbildungen!$W$83:$W$106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Abbildungen!$Y$83:$Y$106</c:f>
              <c:numCache>
                <c:formatCode>0%</c:formatCode>
                <c:ptCount val="24"/>
                <c:pt idx="0">
                  <c:v>0.60341242509996373</c:v>
                </c:pt>
                <c:pt idx="1">
                  <c:v>0.57220093334666822</c:v>
                </c:pt>
                <c:pt idx="2">
                  <c:v>0.50818800317569879</c:v>
                </c:pt>
                <c:pt idx="3">
                  <c:v>0.45440515282013666</c:v>
                </c:pt>
                <c:pt idx="4">
                  <c:v>0.58543375456821722</c:v>
                </c:pt>
                <c:pt idx="5">
                  <c:v>0.5528371413047144</c:v>
                </c:pt>
                <c:pt idx="6">
                  <c:v>0.4887835498298283</c:v>
                </c:pt>
                <c:pt idx="7">
                  <c:v>0.53534735968895364</c:v>
                </c:pt>
                <c:pt idx="8">
                  <c:v>0.55346401400321354</c:v>
                </c:pt>
                <c:pt idx="9">
                  <c:v>0.51450491024626255</c:v>
                </c:pt>
                <c:pt idx="10">
                  <c:v>0.45246174787168186</c:v>
                </c:pt>
                <c:pt idx="11">
                  <c:v>0.4618771184217012</c:v>
                </c:pt>
                <c:pt idx="12">
                  <c:v>0.4663899282570948</c:v>
                </c:pt>
                <c:pt idx="13">
                  <c:v>0.46092578802149736</c:v>
                </c:pt>
                <c:pt idx="14">
                  <c:v>0.37872244260690069</c:v>
                </c:pt>
                <c:pt idx="15">
                  <c:v>0.40574369415413614</c:v>
                </c:pt>
                <c:pt idx="16">
                  <c:v>0.40943710989086846</c:v>
                </c:pt>
                <c:pt idx="17">
                  <c:v>0.39770354937487412</c:v>
                </c:pt>
                <c:pt idx="18">
                  <c:v>0.36970870695980335</c:v>
                </c:pt>
                <c:pt idx="19">
                  <c:v>0.41246983615731408</c:v>
                </c:pt>
                <c:pt idx="20">
                  <c:v>0.44566384746063697</c:v>
                </c:pt>
                <c:pt idx="21">
                  <c:v>0.37102383544874667</c:v>
                </c:pt>
                <c:pt idx="22">
                  <c:v>0.32938733133541981</c:v>
                </c:pt>
                <c:pt idx="23">
                  <c:v>0.36626396615727835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51743824"/>
        <c:axId val="251744216"/>
      </c:barChart>
      <c:catAx>
        <c:axId val="25174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744216"/>
        <c:crosses val="autoZero"/>
        <c:auto val="1"/>
        <c:lblAlgn val="ctr"/>
        <c:lblOffset val="100"/>
        <c:noMultiLvlLbl val="0"/>
      </c:catAx>
      <c:valAx>
        <c:axId val="251744216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743824"/>
        <c:crosses val="autoZero"/>
        <c:crossBetween val="between"/>
      </c:valAx>
      <c:spPr>
        <a:ln w="3175">
          <a:solidFill>
            <a:srgbClr val="000000"/>
          </a:solidFill>
        </a:ln>
      </c:spPr>
    </c:plotArea>
    <c:legend>
      <c:legendPos val="r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'Sprachroaming ausgehende Anrufe'!$R$109</c:f>
              <c:strCache>
                <c:ptCount val="1"/>
                <c:pt idx="0">
                  <c:v>Quotient (appels sortants) UE/EEE</c:v>
                </c:pt>
              </c:strCache>
            </c:strRef>
          </c:tx>
          <c:spPr>
            <a:solidFill>
              <a:srgbClr val="BB006A"/>
            </a:solidFill>
            <a:ln>
              <a:solidFill>
                <a:srgbClr val="BB006A"/>
              </a:solidFill>
            </a:ln>
            <a:effectLst/>
          </c:spPr>
          <c:invertIfNegative val="0"/>
          <c:cat>
            <c:numRef>
              <c:f>'Sprachroaming ausgehende Anrufe'!$Q$111:$Q$116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Anrufe'!$R$111:$R$116</c:f>
              <c:numCache>
                <c:formatCode>_(* #,##0.00_);_(* \(#,##0.00\);_(* "-"??_);_(@_)</c:formatCode>
                <c:ptCount val="6"/>
                <c:pt idx="0">
                  <c:v>1.1313859963331265</c:v>
                </c:pt>
                <c:pt idx="1">
                  <c:v>1.1729811518198459</c:v>
                </c:pt>
                <c:pt idx="2">
                  <c:v>1.2965910656009454</c:v>
                </c:pt>
                <c:pt idx="3">
                  <c:v>1.3027987300558239</c:v>
                </c:pt>
                <c:pt idx="4">
                  <c:v>1.2968403129728214</c:v>
                </c:pt>
                <c:pt idx="5">
                  <c:v>1.2838130850134912</c:v>
                </c:pt>
              </c:numCache>
            </c:numRef>
          </c:val>
        </c:ser>
        <c:ser>
          <c:idx val="1"/>
          <c:order val="1"/>
          <c:tx>
            <c:strRef>
              <c:f>'Sprachroaming ausgehende Anrufe'!$S$109</c:f>
              <c:strCache>
                <c:ptCount val="1"/>
                <c:pt idx="0">
                  <c:v>Quotient (appels sortants) Reste du monde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numRef>
              <c:f>'Sprachroaming ausgehende Anrufe'!$Q$111:$Q$116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Anrufe'!$S$111:$S$116</c:f>
              <c:numCache>
                <c:formatCode>_(* #,##0.00_);_(* \(#,##0.00\);_(* "-"??_);_(@_)</c:formatCode>
                <c:ptCount val="6"/>
                <c:pt idx="0">
                  <c:v>1.0959308196512687</c:v>
                </c:pt>
                <c:pt idx="1">
                  <c:v>1.1457480332834782</c:v>
                </c:pt>
                <c:pt idx="2">
                  <c:v>1.2960832743092532</c:v>
                </c:pt>
                <c:pt idx="3">
                  <c:v>1.2947528240719248</c:v>
                </c:pt>
                <c:pt idx="4">
                  <c:v>1.2927043364211974</c:v>
                </c:pt>
                <c:pt idx="5">
                  <c:v>1.2852884185010394</c:v>
                </c:pt>
              </c:numCache>
            </c:numRef>
          </c:val>
        </c:ser>
        <c:ser>
          <c:idx val="2"/>
          <c:order val="2"/>
          <c:tx>
            <c:strRef>
              <c:f>'Sprachroaming ausgehende Anrufe'!$T$109</c:f>
              <c:strCache>
                <c:ptCount val="1"/>
                <c:pt idx="0">
                  <c:v>Quotient (appels entrants) UE/EEE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numRef>
              <c:f>'Sprachroaming ausgehende Anrufe'!$Q$111:$Q$116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Anrufe'!$T$111:$T$116</c:f>
              <c:numCache>
                <c:formatCode>_(* #,##0.00_);_(* \(#,##0.00\);_(* "-"??_);_(@_)</c:formatCode>
                <c:ptCount val="6"/>
                <c:pt idx="0">
                  <c:v>1.1276007652578295</c:v>
                </c:pt>
                <c:pt idx="1">
                  <c:v>1.1796547482074731</c:v>
                </c:pt>
                <c:pt idx="2">
                  <c:v>1.3405345499008141</c:v>
                </c:pt>
                <c:pt idx="3">
                  <c:v>1.342354817180653</c:v>
                </c:pt>
                <c:pt idx="4">
                  <c:v>1.3485900385291827</c:v>
                </c:pt>
                <c:pt idx="5">
                  <c:v>1.3412666514296765</c:v>
                </c:pt>
              </c:numCache>
            </c:numRef>
          </c:val>
        </c:ser>
        <c:ser>
          <c:idx val="3"/>
          <c:order val="3"/>
          <c:tx>
            <c:strRef>
              <c:f>'Sprachroaming ausgehende Anrufe'!$U$109</c:f>
              <c:strCache>
                <c:ptCount val="1"/>
                <c:pt idx="0">
                  <c:v>Quotient (appels entrants) Reste du monde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numRef>
              <c:f>'Sprachroaming ausgehende Anrufe'!$Q$111:$Q$116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Anrufe'!$U$111:$U$116</c:f>
              <c:numCache>
                <c:formatCode>_(* #,##0.00_);_(* \(#,##0.00\);_(* "-"??_);_(@_)</c:formatCode>
                <c:ptCount val="6"/>
                <c:pt idx="0">
                  <c:v>1.15622865644135</c:v>
                </c:pt>
                <c:pt idx="1">
                  <c:v>1.1999965734872156</c:v>
                </c:pt>
                <c:pt idx="2">
                  <c:v>1.3347193001745379</c:v>
                </c:pt>
                <c:pt idx="3">
                  <c:v>1.3480608049473797</c:v>
                </c:pt>
                <c:pt idx="4">
                  <c:v>1.3635866557032088</c:v>
                </c:pt>
                <c:pt idx="5">
                  <c:v>1.3722711284429376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898864"/>
        <c:axId val="246898472"/>
      </c:barChart>
      <c:catAx>
        <c:axId val="24689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898472"/>
        <c:crosses val="autoZero"/>
        <c:auto val="1"/>
        <c:lblAlgn val="ctr"/>
        <c:lblOffset val="100"/>
        <c:noMultiLvlLbl val="0"/>
      </c:catAx>
      <c:valAx>
        <c:axId val="24689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89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'Sprachroaming ausgehende Anrufe'!$AG$109</c:f>
              <c:strCache>
                <c:ptCount val="1"/>
                <c:pt idx="0">
                  <c:v>Quotient outgoing calls) EU/EEA</c:v>
                </c:pt>
              </c:strCache>
            </c:strRef>
          </c:tx>
          <c:spPr>
            <a:solidFill>
              <a:srgbClr val="BB006A"/>
            </a:solidFill>
            <a:ln>
              <a:solidFill>
                <a:srgbClr val="BB006A"/>
              </a:solidFill>
            </a:ln>
            <a:effectLst/>
          </c:spPr>
          <c:invertIfNegative val="0"/>
          <c:cat>
            <c:numRef>
              <c:f>'Sprachroaming ausgehende Anrufe'!$AF$111:$AF$116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Anrufe'!$AG$111:$AG$116</c:f>
              <c:numCache>
                <c:formatCode>_(* #,##0.00_);_(* \(#,##0.00\);_(* "-"??_);_(@_)</c:formatCode>
                <c:ptCount val="6"/>
                <c:pt idx="0">
                  <c:v>1.1313859963331265</c:v>
                </c:pt>
                <c:pt idx="1">
                  <c:v>1.1729811518198459</c:v>
                </c:pt>
                <c:pt idx="2">
                  <c:v>1.2965910656009454</c:v>
                </c:pt>
                <c:pt idx="3">
                  <c:v>1.3027987300558239</c:v>
                </c:pt>
                <c:pt idx="4">
                  <c:v>1.2968403129728214</c:v>
                </c:pt>
                <c:pt idx="5">
                  <c:v>1.2838130850134912</c:v>
                </c:pt>
              </c:numCache>
            </c:numRef>
          </c:val>
        </c:ser>
        <c:ser>
          <c:idx val="1"/>
          <c:order val="1"/>
          <c:tx>
            <c:strRef>
              <c:f>'Sprachroaming ausgehende Anrufe'!$AH$109</c:f>
              <c:strCache>
                <c:ptCount val="1"/>
                <c:pt idx="0">
                  <c:v>Quotient outgoing calls) Rest of the world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numRef>
              <c:f>'Sprachroaming ausgehende Anrufe'!$AF$111:$AF$116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Anrufe'!$AH$111:$AH$116</c:f>
              <c:numCache>
                <c:formatCode>_(* #,##0.00_);_(* \(#,##0.00\);_(* "-"??_);_(@_)</c:formatCode>
                <c:ptCount val="6"/>
                <c:pt idx="0">
                  <c:v>1.0959308196512687</c:v>
                </c:pt>
                <c:pt idx="1">
                  <c:v>1.1457480332834782</c:v>
                </c:pt>
                <c:pt idx="2">
                  <c:v>1.2960832743092532</c:v>
                </c:pt>
                <c:pt idx="3">
                  <c:v>1.2947528240719248</c:v>
                </c:pt>
                <c:pt idx="4">
                  <c:v>1.2927043364211974</c:v>
                </c:pt>
                <c:pt idx="5">
                  <c:v>1.2852884185010394</c:v>
                </c:pt>
              </c:numCache>
            </c:numRef>
          </c:val>
        </c:ser>
        <c:ser>
          <c:idx val="2"/>
          <c:order val="2"/>
          <c:tx>
            <c:strRef>
              <c:f>'Sprachroaming ausgehende Anrufe'!$AI$109</c:f>
              <c:strCache>
                <c:ptCount val="1"/>
                <c:pt idx="0">
                  <c:v>Quotient (incoming calls) EU/EEA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numRef>
              <c:f>'Sprachroaming ausgehende Anrufe'!$AF$111:$AF$116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Anrufe'!$AI$111:$AI$116</c:f>
              <c:numCache>
                <c:formatCode>_(* #,##0.00_);_(* \(#,##0.00\);_(* "-"??_);_(@_)</c:formatCode>
                <c:ptCount val="6"/>
                <c:pt idx="0">
                  <c:v>1.1276007652578295</c:v>
                </c:pt>
                <c:pt idx="1">
                  <c:v>1.1796547482074731</c:v>
                </c:pt>
                <c:pt idx="2">
                  <c:v>1.3405345499008141</c:v>
                </c:pt>
                <c:pt idx="3">
                  <c:v>1.342354817180653</c:v>
                </c:pt>
                <c:pt idx="4">
                  <c:v>1.3485900385291827</c:v>
                </c:pt>
                <c:pt idx="5">
                  <c:v>1.3412666514296765</c:v>
                </c:pt>
              </c:numCache>
            </c:numRef>
          </c:val>
        </c:ser>
        <c:ser>
          <c:idx val="3"/>
          <c:order val="3"/>
          <c:tx>
            <c:strRef>
              <c:f>'Sprachroaming ausgehende Anrufe'!$AJ$109</c:f>
              <c:strCache>
                <c:ptCount val="1"/>
                <c:pt idx="0">
                  <c:v>Quotient outgoing calls) Rest of the world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numRef>
              <c:f>'Sprachroaming ausgehende Anrufe'!$AF$111:$AF$116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Anrufe'!$AJ$111:$AJ$116</c:f>
              <c:numCache>
                <c:formatCode>_(* #,##0.00_);_(* \(#,##0.00\);_(* "-"??_);_(@_)</c:formatCode>
                <c:ptCount val="6"/>
                <c:pt idx="0">
                  <c:v>1.15622865644135</c:v>
                </c:pt>
                <c:pt idx="1">
                  <c:v>1.1999965734872156</c:v>
                </c:pt>
                <c:pt idx="2">
                  <c:v>1.3347193001745379</c:v>
                </c:pt>
                <c:pt idx="3">
                  <c:v>1.3480608049473797</c:v>
                </c:pt>
                <c:pt idx="4">
                  <c:v>1.3635866557032088</c:v>
                </c:pt>
                <c:pt idx="5">
                  <c:v>1.3722711284429376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902000"/>
        <c:axId val="250228472"/>
      </c:barChart>
      <c:catAx>
        <c:axId val="24690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28472"/>
        <c:crosses val="autoZero"/>
        <c:auto val="1"/>
        <c:lblAlgn val="ctr"/>
        <c:lblOffset val="100"/>
        <c:noMultiLvlLbl val="0"/>
      </c:catAx>
      <c:valAx>
        <c:axId val="25022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690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'Sprachroaming ausgehende Anrufe'!$AY$109</c:f>
              <c:strCache>
                <c:ptCount val="1"/>
                <c:pt idx="0">
                  <c:v>Quoziente (chiamate in uscita) UE</c:v>
                </c:pt>
              </c:strCache>
            </c:strRef>
          </c:tx>
          <c:spPr>
            <a:solidFill>
              <a:srgbClr val="BB006A"/>
            </a:solidFill>
            <a:ln>
              <a:solidFill>
                <a:srgbClr val="BB006A"/>
              </a:solidFill>
            </a:ln>
            <a:effectLst/>
          </c:spPr>
          <c:invertIfNegative val="0"/>
          <c:cat>
            <c:numRef>
              <c:f>'Sprachroaming ausgehende Anrufe'!$AX$111:$AX$116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Anrufe'!$AY$111:$AY$116</c:f>
              <c:numCache>
                <c:formatCode>_(* #,##0.00_);_(* \(#,##0.00\);_(* "-"??_);_(@_)</c:formatCode>
                <c:ptCount val="6"/>
                <c:pt idx="0">
                  <c:v>1.1313859963331265</c:v>
                </c:pt>
                <c:pt idx="1">
                  <c:v>1.1729811518198459</c:v>
                </c:pt>
                <c:pt idx="2">
                  <c:v>1.2965910656009454</c:v>
                </c:pt>
                <c:pt idx="3">
                  <c:v>1.3027987300558239</c:v>
                </c:pt>
                <c:pt idx="4">
                  <c:v>1.2968403129728214</c:v>
                </c:pt>
                <c:pt idx="5">
                  <c:v>1.2838130850134912</c:v>
                </c:pt>
              </c:numCache>
            </c:numRef>
          </c:val>
        </c:ser>
        <c:ser>
          <c:idx val="1"/>
          <c:order val="1"/>
          <c:tx>
            <c:strRef>
              <c:f>'Sprachroaming ausgehende Anrufe'!$AZ$109</c:f>
              <c:strCache>
                <c:ptCount val="1"/>
                <c:pt idx="0">
                  <c:v>Quoziente (chiamate in uscita) resto del mondo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numRef>
              <c:f>'Sprachroaming ausgehende Anrufe'!$AX$111:$AX$116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Anrufe'!$AZ$111:$AZ$116</c:f>
              <c:numCache>
                <c:formatCode>_(* #,##0.00_);_(* \(#,##0.00\);_(* "-"??_);_(@_)</c:formatCode>
                <c:ptCount val="6"/>
                <c:pt idx="0">
                  <c:v>1.0959308196512687</c:v>
                </c:pt>
                <c:pt idx="1">
                  <c:v>1.1457480332834782</c:v>
                </c:pt>
                <c:pt idx="2">
                  <c:v>1.2960832743092532</c:v>
                </c:pt>
                <c:pt idx="3">
                  <c:v>1.2947528240719248</c:v>
                </c:pt>
                <c:pt idx="4">
                  <c:v>1.2927043364211974</c:v>
                </c:pt>
                <c:pt idx="5">
                  <c:v>1.2852884185010394</c:v>
                </c:pt>
              </c:numCache>
            </c:numRef>
          </c:val>
        </c:ser>
        <c:ser>
          <c:idx val="2"/>
          <c:order val="2"/>
          <c:tx>
            <c:strRef>
              <c:f>'Sprachroaming ausgehende Anrufe'!$BA$109</c:f>
              <c:strCache>
                <c:ptCount val="1"/>
                <c:pt idx="0">
                  <c:v>Quoziente (chiamate in entrata) UE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numRef>
              <c:f>'Sprachroaming ausgehende Anrufe'!$AX$111:$AX$116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Anrufe'!$BA$111:$BA$116</c:f>
              <c:numCache>
                <c:formatCode>_(* #,##0.00_);_(* \(#,##0.00\);_(* "-"??_);_(@_)</c:formatCode>
                <c:ptCount val="6"/>
                <c:pt idx="0">
                  <c:v>1.1276007652578295</c:v>
                </c:pt>
                <c:pt idx="1">
                  <c:v>1.1796547482074731</c:v>
                </c:pt>
                <c:pt idx="2">
                  <c:v>1.3405345499008141</c:v>
                </c:pt>
                <c:pt idx="3">
                  <c:v>1.342354817180653</c:v>
                </c:pt>
                <c:pt idx="4">
                  <c:v>1.3485900385291827</c:v>
                </c:pt>
                <c:pt idx="5">
                  <c:v>1.3412666514296765</c:v>
                </c:pt>
              </c:numCache>
            </c:numRef>
          </c:val>
        </c:ser>
        <c:ser>
          <c:idx val="3"/>
          <c:order val="3"/>
          <c:tx>
            <c:strRef>
              <c:f>'Sprachroaming ausgehende Anrufe'!$BB$109</c:f>
              <c:strCache>
                <c:ptCount val="1"/>
                <c:pt idx="0">
                  <c:v>Quoziente (chiamate in entrata) resto del mondo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numRef>
              <c:f>'Sprachroaming ausgehende Anrufe'!$AX$111:$AX$116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'Sprachroaming ausgehende Anrufe'!$BB$111:$BB$116</c:f>
              <c:numCache>
                <c:formatCode>_(* #,##0.00_);_(* \(#,##0.00\);_(* "-"??_);_(@_)</c:formatCode>
                <c:ptCount val="6"/>
                <c:pt idx="0">
                  <c:v>1.15622865644135</c:v>
                </c:pt>
                <c:pt idx="1">
                  <c:v>1.1999965734872156</c:v>
                </c:pt>
                <c:pt idx="2">
                  <c:v>1.3347193001745379</c:v>
                </c:pt>
                <c:pt idx="3">
                  <c:v>1.3480608049473797</c:v>
                </c:pt>
                <c:pt idx="4">
                  <c:v>1.3635866557032088</c:v>
                </c:pt>
                <c:pt idx="5">
                  <c:v>1.3722711284429376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229256"/>
        <c:axId val="250229648"/>
      </c:barChart>
      <c:catAx>
        <c:axId val="25022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29648"/>
        <c:crosses val="autoZero"/>
        <c:auto val="1"/>
        <c:lblAlgn val="ctr"/>
        <c:lblOffset val="100"/>
        <c:noMultiLvlLbl val="0"/>
      </c:catAx>
      <c:valAx>
        <c:axId val="25022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2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486043191969428"/>
          <c:h val="0.65379488299646626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ausgehende Anrufe'!$AY$3:$BA$3</c:f>
              <c:strCache>
                <c:ptCount val="1"/>
                <c:pt idx="0">
                  <c:v>Chiamate verso la Svizzera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Anrufe'!$BJ$9:$BJ$32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Anrufe'!$BA$9:$BA$32</c:f>
              <c:numCache>
                <c:formatCode>0.0</c:formatCode>
                <c:ptCount val="24"/>
                <c:pt idx="0">
                  <c:v>28.476644941</c:v>
                </c:pt>
                <c:pt idx="1">
                  <c:v>40.681582917</c:v>
                </c:pt>
                <c:pt idx="2">
                  <c:v>49.759924615000003</c:v>
                </c:pt>
                <c:pt idx="3">
                  <c:v>32.181902856000001</c:v>
                </c:pt>
                <c:pt idx="4">
                  <c:v>27.028406235999999</c:v>
                </c:pt>
                <c:pt idx="5">
                  <c:v>36.122671128999997</c:v>
                </c:pt>
                <c:pt idx="6">
                  <c:v>39.695153116999997</c:v>
                </c:pt>
                <c:pt idx="7">
                  <c:v>23.537827278000002</c:v>
                </c:pt>
                <c:pt idx="8">
                  <c:v>20.927936039999999</c:v>
                </c:pt>
                <c:pt idx="9">
                  <c:v>29.105348503999998</c:v>
                </c:pt>
                <c:pt idx="10">
                  <c:v>38.933518155000002</c:v>
                </c:pt>
                <c:pt idx="11">
                  <c:v>23.940464322</c:v>
                </c:pt>
                <c:pt idx="12">
                  <c:v>19.917820393</c:v>
                </c:pt>
                <c:pt idx="13">
                  <c:v>25.584801278</c:v>
                </c:pt>
                <c:pt idx="14">
                  <c:v>43.334156010000001</c:v>
                </c:pt>
                <c:pt idx="15">
                  <c:v>27.865298735</c:v>
                </c:pt>
                <c:pt idx="16">
                  <c:v>22.489750898</c:v>
                </c:pt>
                <c:pt idx="17">
                  <c:v>33.406823213999999</c:v>
                </c:pt>
                <c:pt idx="18">
                  <c:v>43.567654388000001</c:v>
                </c:pt>
                <c:pt idx="19">
                  <c:v>28.737338647000001</c:v>
                </c:pt>
                <c:pt idx="20">
                  <c:v>25.115164632999999</c:v>
                </c:pt>
                <c:pt idx="21">
                  <c:v>35.361797512000003</c:v>
                </c:pt>
                <c:pt idx="22">
                  <c:v>51.660699266999998</c:v>
                </c:pt>
                <c:pt idx="23">
                  <c:v>32.441774737000003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ausgehende Anrufe'!$BB$3:$BD$3</c:f>
              <c:strCache>
                <c:ptCount val="1"/>
                <c:pt idx="0">
                  <c:v>Chiamate UE/SEE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Anrufe'!$BJ$9:$BJ$32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Anrufe'!$BD$9:$BD$32</c:f>
              <c:numCache>
                <c:formatCode>0.0</c:formatCode>
                <c:ptCount val="24"/>
                <c:pt idx="0">
                  <c:v>14.042566126000001</c:v>
                </c:pt>
                <c:pt idx="1">
                  <c:v>17.975935324999998</c:v>
                </c:pt>
                <c:pt idx="2">
                  <c:v>20.857219228999998</c:v>
                </c:pt>
                <c:pt idx="3">
                  <c:v>16.049649263999999</c:v>
                </c:pt>
                <c:pt idx="4">
                  <c:v>13.520826604</c:v>
                </c:pt>
                <c:pt idx="5">
                  <c:v>16.638974004000001</c:v>
                </c:pt>
                <c:pt idx="6">
                  <c:v>20.905387271999999</c:v>
                </c:pt>
                <c:pt idx="7">
                  <c:v>15.355005328000001</c:v>
                </c:pt>
                <c:pt idx="8">
                  <c:v>14.001888824</c:v>
                </c:pt>
                <c:pt idx="9">
                  <c:v>17.134980433999999</c:v>
                </c:pt>
                <c:pt idx="10">
                  <c:v>21.223909469999999</c:v>
                </c:pt>
                <c:pt idx="11">
                  <c:v>16.328587245000001</c:v>
                </c:pt>
                <c:pt idx="12">
                  <c:v>14.190532738</c:v>
                </c:pt>
                <c:pt idx="13">
                  <c:v>14.656637882</c:v>
                </c:pt>
                <c:pt idx="14">
                  <c:v>19.778823182</c:v>
                </c:pt>
                <c:pt idx="15">
                  <c:v>14.811929933</c:v>
                </c:pt>
                <c:pt idx="16">
                  <c:v>12.275439735000001</c:v>
                </c:pt>
                <c:pt idx="17">
                  <c:v>15.779591749</c:v>
                </c:pt>
                <c:pt idx="18">
                  <c:v>19.643675105</c:v>
                </c:pt>
                <c:pt idx="19">
                  <c:v>15.873690161000001</c:v>
                </c:pt>
                <c:pt idx="20">
                  <c:v>14.451901425999999</c:v>
                </c:pt>
                <c:pt idx="21">
                  <c:v>17.621586672999999</c:v>
                </c:pt>
                <c:pt idx="22">
                  <c:v>25.260335771000001</c:v>
                </c:pt>
                <c:pt idx="23">
                  <c:v>19.399134344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ausgehende Anrufe'!$BE$3:$BG$3</c:f>
              <c:strCache>
                <c:ptCount val="1"/>
                <c:pt idx="0">
                  <c:v>Chiamate resto del mondo 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Anrufe'!$BJ$9:$BJ$32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Anrufe'!$BG$9:$BG$32</c:f>
              <c:numCache>
                <c:formatCode>0.0</c:formatCode>
                <c:ptCount val="24"/>
                <c:pt idx="0">
                  <c:v>12.489444848</c:v>
                </c:pt>
                <c:pt idx="1">
                  <c:v>13.986066531000001</c:v>
                </c:pt>
                <c:pt idx="2">
                  <c:v>16.821622774000001</c:v>
                </c:pt>
                <c:pt idx="3">
                  <c:v>16.647249569</c:v>
                </c:pt>
                <c:pt idx="4">
                  <c:v>14.802455508</c:v>
                </c:pt>
                <c:pt idx="5">
                  <c:v>15.063233613</c:v>
                </c:pt>
                <c:pt idx="6">
                  <c:v>14.503746291000001</c:v>
                </c:pt>
                <c:pt idx="7">
                  <c:v>13.261703148</c:v>
                </c:pt>
                <c:pt idx="8">
                  <c:v>12.013721816</c:v>
                </c:pt>
                <c:pt idx="9">
                  <c:v>12.979339338999999</c:v>
                </c:pt>
                <c:pt idx="10">
                  <c:v>13.948402797</c:v>
                </c:pt>
                <c:pt idx="11">
                  <c:v>13.001114368</c:v>
                </c:pt>
                <c:pt idx="12">
                  <c:v>11.389957690999999</c:v>
                </c:pt>
                <c:pt idx="13">
                  <c:v>9.7731445780000001</c:v>
                </c:pt>
                <c:pt idx="14">
                  <c:v>10.348471949</c:v>
                </c:pt>
                <c:pt idx="15">
                  <c:v>9.2820285590000005</c:v>
                </c:pt>
                <c:pt idx="16">
                  <c:v>8.1421554839999999</c:v>
                </c:pt>
                <c:pt idx="17">
                  <c:v>8.2057040440000009</c:v>
                </c:pt>
                <c:pt idx="18">
                  <c:v>8.8608629939999997</c:v>
                </c:pt>
                <c:pt idx="19">
                  <c:v>8.3771459289999992</c:v>
                </c:pt>
                <c:pt idx="20">
                  <c:v>7.5569756479999999</c:v>
                </c:pt>
                <c:pt idx="21">
                  <c:v>7.6938051300000003</c:v>
                </c:pt>
                <c:pt idx="22">
                  <c:v>3.1236621609999999</c:v>
                </c:pt>
                <c:pt idx="23">
                  <c:v>8.0355393789999994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'Sprachroaming ausgehende Anrufe'!$BH$3:$BH$4</c:f>
              <c:strCache>
                <c:ptCount val="2"/>
                <c:pt idx="0">
                  <c:v> Accordi speciali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Anrufe'!$BJ$9:$BJ$32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Anrufe'!$BH$9:$BH$32</c:f>
              <c:numCache>
                <c:formatCode>0.0</c:formatCode>
                <c:ptCount val="24"/>
                <c:pt idx="0">
                  <c:v>13.651713989999999</c:v>
                </c:pt>
                <c:pt idx="1">
                  <c:v>15.9703886</c:v>
                </c:pt>
                <c:pt idx="2">
                  <c:v>16.244108506</c:v>
                </c:pt>
                <c:pt idx="3">
                  <c:v>15.321607439999999</c:v>
                </c:pt>
                <c:pt idx="4">
                  <c:v>13.655345410000001</c:v>
                </c:pt>
                <c:pt idx="5">
                  <c:v>14.947292602999999</c:v>
                </c:pt>
                <c:pt idx="6">
                  <c:v>14.060988712</c:v>
                </c:pt>
                <c:pt idx="7">
                  <c:v>12.398366172999999</c:v>
                </c:pt>
                <c:pt idx="8">
                  <c:v>13.306884755</c:v>
                </c:pt>
                <c:pt idx="9">
                  <c:v>15.196288508</c:v>
                </c:pt>
                <c:pt idx="10">
                  <c:v>15.909405229000001</c:v>
                </c:pt>
                <c:pt idx="11">
                  <c:v>18.660894209999999</c:v>
                </c:pt>
                <c:pt idx="12">
                  <c:v>16.432951307</c:v>
                </c:pt>
                <c:pt idx="13">
                  <c:v>20.454965090000002</c:v>
                </c:pt>
                <c:pt idx="14">
                  <c:v>24.744360725</c:v>
                </c:pt>
                <c:pt idx="15">
                  <c:v>23.558973145</c:v>
                </c:pt>
                <c:pt idx="16">
                  <c:v>21.246423772</c:v>
                </c:pt>
                <c:pt idx="17">
                  <c:v>25.237015959000001</c:v>
                </c:pt>
                <c:pt idx="18">
                  <c:v>26.773520624</c:v>
                </c:pt>
                <c:pt idx="19">
                  <c:v>26.555692015000002</c:v>
                </c:pt>
                <c:pt idx="20">
                  <c:v>26.365099987000001</c:v>
                </c:pt>
                <c:pt idx="21">
                  <c:v>28.468838344000002</c:v>
                </c:pt>
                <c:pt idx="22">
                  <c:v>30.910045265000001</c:v>
                </c:pt>
                <c:pt idx="23">
                  <c:v>28.397143660000001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33960"/>
        <c:axId val="250234352"/>
      </c:lineChart>
      <c:catAx>
        <c:axId val="2502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234352"/>
        <c:crosses val="autoZero"/>
        <c:auto val="1"/>
        <c:lblAlgn val="ctr"/>
        <c:lblOffset val="100"/>
        <c:tickLblSkip val="2"/>
        <c:noMultiLvlLbl val="0"/>
      </c:catAx>
      <c:valAx>
        <c:axId val="25023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23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88792443509024066"/>
          <c:w val="0.78962950683796107"/>
          <c:h val="8.3241202461709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966404199475064"/>
          <c:h val="0.63251885523930673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ausgehende Anrufe'!$R$3:$T$3</c:f>
              <c:strCache>
                <c:ptCount val="1"/>
                <c:pt idx="0">
                  <c:v>Appels sortants: vers la Suisse</c:v>
                </c:pt>
              </c:strCache>
            </c:strRef>
          </c:tx>
          <c:spPr>
            <a:ln w="28575" cap="rnd">
              <a:solidFill>
                <a:srgbClr val="1F497D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Anrufe'!$AC$9:$AC$32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Anrufe'!$T$9:$T$32</c:f>
              <c:numCache>
                <c:formatCode>0.0</c:formatCode>
                <c:ptCount val="24"/>
                <c:pt idx="0">
                  <c:v>28.476644941</c:v>
                </c:pt>
                <c:pt idx="1">
                  <c:v>40.681582917</c:v>
                </c:pt>
                <c:pt idx="2">
                  <c:v>49.759924615000003</c:v>
                </c:pt>
                <c:pt idx="3">
                  <c:v>32.181902856000001</c:v>
                </c:pt>
                <c:pt idx="4">
                  <c:v>27.028406235999999</c:v>
                </c:pt>
                <c:pt idx="5">
                  <c:v>36.122671128999997</c:v>
                </c:pt>
                <c:pt idx="6">
                  <c:v>39.695153116999997</c:v>
                </c:pt>
                <c:pt idx="7">
                  <c:v>23.537827278000002</c:v>
                </c:pt>
                <c:pt idx="8">
                  <c:v>20.927936039999999</c:v>
                </c:pt>
                <c:pt idx="9">
                  <c:v>29.105348503999998</c:v>
                </c:pt>
                <c:pt idx="10">
                  <c:v>38.933518155000002</c:v>
                </c:pt>
                <c:pt idx="11">
                  <c:v>23.940464322</c:v>
                </c:pt>
                <c:pt idx="12">
                  <c:v>19.917820393</c:v>
                </c:pt>
                <c:pt idx="13">
                  <c:v>25.584801278</c:v>
                </c:pt>
                <c:pt idx="14">
                  <c:v>43.334156010000001</c:v>
                </c:pt>
                <c:pt idx="15">
                  <c:v>27.865298735</c:v>
                </c:pt>
                <c:pt idx="16">
                  <c:v>22.489750898</c:v>
                </c:pt>
                <c:pt idx="17">
                  <c:v>33.406823213999999</c:v>
                </c:pt>
                <c:pt idx="18">
                  <c:v>43.567654388000001</c:v>
                </c:pt>
                <c:pt idx="19">
                  <c:v>28.737338647000001</c:v>
                </c:pt>
                <c:pt idx="20">
                  <c:v>25.115164632999999</c:v>
                </c:pt>
                <c:pt idx="21">
                  <c:v>35.361797512000003</c:v>
                </c:pt>
                <c:pt idx="22">
                  <c:v>51.660699266999998</c:v>
                </c:pt>
                <c:pt idx="23">
                  <c:v>32.441774737000003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ausgehende Anrufe'!$U$3:$W$3</c:f>
              <c:strCache>
                <c:ptCount val="1"/>
                <c:pt idx="0">
                  <c:v>Appels sortants: UE/EEE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Anrufe'!$AC$9:$AC$32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Anrufe'!$W$9:$W$32</c:f>
              <c:numCache>
                <c:formatCode>0.0</c:formatCode>
                <c:ptCount val="24"/>
                <c:pt idx="0">
                  <c:v>14.042566126000001</c:v>
                </c:pt>
                <c:pt idx="1">
                  <c:v>17.975935324999998</c:v>
                </c:pt>
                <c:pt idx="2">
                  <c:v>20.857219228999998</c:v>
                </c:pt>
                <c:pt idx="3">
                  <c:v>16.049649263999999</c:v>
                </c:pt>
                <c:pt idx="4">
                  <c:v>13.520826604</c:v>
                </c:pt>
                <c:pt idx="5">
                  <c:v>16.638974004000001</c:v>
                </c:pt>
                <c:pt idx="6">
                  <c:v>20.905387271999999</c:v>
                </c:pt>
                <c:pt idx="7">
                  <c:v>15.355005328000001</c:v>
                </c:pt>
                <c:pt idx="8">
                  <c:v>14.001888824</c:v>
                </c:pt>
                <c:pt idx="9">
                  <c:v>17.134980433999999</c:v>
                </c:pt>
                <c:pt idx="10">
                  <c:v>21.223909469999999</c:v>
                </c:pt>
                <c:pt idx="11">
                  <c:v>16.328587245000001</c:v>
                </c:pt>
                <c:pt idx="12">
                  <c:v>14.190532738</c:v>
                </c:pt>
                <c:pt idx="13">
                  <c:v>14.656637882</c:v>
                </c:pt>
                <c:pt idx="14">
                  <c:v>19.778823182</c:v>
                </c:pt>
                <c:pt idx="15">
                  <c:v>14.811929933</c:v>
                </c:pt>
                <c:pt idx="16">
                  <c:v>12.275439735000001</c:v>
                </c:pt>
                <c:pt idx="17">
                  <c:v>15.779591749</c:v>
                </c:pt>
                <c:pt idx="18">
                  <c:v>19.643675105</c:v>
                </c:pt>
                <c:pt idx="19">
                  <c:v>15.873690161000001</c:v>
                </c:pt>
                <c:pt idx="20">
                  <c:v>14.451901425999999</c:v>
                </c:pt>
                <c:pt idx="21">
                  <c:v>17.621586672999999</c:v>
                </c:pt>
                <c:pt idx="22">
                  <c:v>25.260335771000001</c:v>
                </c:pt>
                <c:pt idx="23">
                  <c:v>19.399134344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ausgehende Anrufe'!$X$3:$Z$3</c:f>
              <c:strCache>
                <c:ptCount val="1"/>
                <c:pt idx="0">
                  <c:v>Appels sortants: reste du monde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Anrufe'!$AC$9:$AC$32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Anrufe'!$Z$9:$Z$32</c:f>
              <c:numCache>
                <c:formatCode>0.0</c:formatCode>
                <c:ptCount val="24"/>
                <c:pt idx="0">
                  <c:v>12.489444848</c:v>
                </c:pt>
                <c:pt idx="1">
                  <c:v>13.986066531000001</c:v>
                </c:pt>
                <c:pt idx="2">
                  <c:v>16.821622774000001</c:v>
                </c:pt>
                <c:pt idx="3">
                  <c:v>16.647249569</c:v>
                </c:pt>
                <c:pt idx="4">
                  <c:v>14.802455508</c:v>
                </c:pt>
                <c:pt idx="5">
                  <c:v>15.063233613</c:v>
                </c:pt>
                <c:pt idx="6">
                  <c:v>14.503746291000001</c:v>
                </c:pt>
                <c:pt idx="7">
                  <c:v>13.261703148</c:v>
                </c:pt>
                <c:pt idx="8">
                  <c:v>12.013721816</c:v>
                </c:pt>
                <c:pt idx="9">
                  <c:v>12.979339338999999</c:v>
                </c:pt>
                <c:pt idx="10">
                  <c:v>13.948402797</c:v>
                </c:pt>
                <c:pt idx="11">
                  <c:v>13.001114368</c:v>
                </c:pt>
                <c:pt idx="12">
                  <c:v>11.389957690999999</c:v>
                </c:pt>
                <c:pt idx="13">
                  <c:v>9.7731445780000001</c:v>
                </c:pt>
                <c:pt idx="14">
                  <c:v>10.348471949</c:v>
                </c:pt>
                <c:pt idx="15">
                  <c:v>9.2820285590000005</c:v>
                </c:pt>
                <c:pt idx="16">
                  <c:v>8.1421554839999999</c:v>
                </c:pt>
                <c:pt idx="17">
                  <c:v>8.2057040440000009</c:v>
                </c:pt>
                <c:pt idx="18">
                  <c:v>8.8608629939999997</c:v>
                </c:pt>
                <c:pt idx="19">
                  <c:v>8.3771459289999992</c:v>
                </c:pt>
                <c:pt idx="20">
                  <c:v>7.5569756479999999</c:v>
                </c:pt>
                <c:pt idx="21">
                  <c:v>7.6938051300000003</c:v>
                </c:pt>
                <c:pt idx="22">
                  <c:v>3.1236621609999999</c:v>
                </c:pt>
                <c:pt idx="23">
                  <c:v>8.0355393789999994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'Sprachroaming ausgehende Anrufe'!$AA$3:$AA$4</c:f>
              <c:strCache>
                <c:ptCount val="2"/>
                <c:pt idx="0">
                  <c:v> Anglais : "special corporate"
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Anrufe'!$AC$9:$AC$32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'Sprachroaming ausgehende Anrufe'!$AA$9:$AA$32</c:f>
              <c:numCache>
                <c:formatCode>0.0</c:formatCode>
                <c:ptCount val="24"/>
                <c:pt idx="0">
                  <c:v>13.651713989999999</c:v>
                </c:pt>
                <c:pt idx="1">
                  <c:v>15.9703886</c:v>
                </c:pt>
                <c:pt idx="2">
                  <c:v>16.244108506</c:v>
                </c:pt>
                <c:pt idx="3">
                  <c:v>15.321607439999999</c:v>
                </c:pt>
                <c:pt idx="4">
                  <c:v>13.655345410000001</c:v>
                </c:pt>
                <c:pt idx="5">
                  <c:v>14.947292602999999</c:v>
                </c:pt>
                <c:pt idx="6">
                  <c:v>14.060988712</c:v>
                </c:pt>
                <c:pt idx="7">
                  <c:v>12.398366172999999</c:v>
                </c:pt>
                <c:pt idx="8">
                  <c:v>13.306884755</c:v>
                </c:pt>
                <c:pt idx="9">
                  <c:v>15.196288508</c:v>
                </c:pt>
                <c:pt idx="10">
                  <c:v>15.909405229000001</c:v>
                </c:pt>
                <c:pt idx="11">
                  <c:v>18.660894209999999</c:v>
                </c:pt>
                <c:pt idx="12">
                  <c:v>16.432951307</c:v>
                </c:pt>
                <c:pt idx="13">
                  <c:v>20.454965090000002</c:v>
                </c:pt>
                <c:pt idx="14">
                  <c:v>24.744360725</c:v>
                </c:pt>
                <c:pt idx="15">
                  <c:v>23.558973145</c:v>
                </c:pt>
                <c:pt idx="16">
                  <c:v>21.246423772</c:v>
                </c:pt>
                <c:pt idx="17">
                  <c:v>25.237015959000001</c:v>
                </c:pt>
                <c:pt idx="18">
                  <c:v>26.773520624</c:v>
                </c:pt>
                <c:pt idx="19">
                  <c:v>26.555692015000002</c:v>
                </c:pt>
                <c:pt idx="20">
                  <c:v>26.365099987000001</c:v>
                </c:pt>
                <c:pt idx="21">
                  <c:v>28.468838344000002</c:v>
                </c:pt>
                <c:pt idx="22">
                  <c:v>30.910045265000001</c:v>
                </c:pt>
                <c:pt idx="23">
                  <c:v>28.397143660000001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069136"/>
        <c:axId val="250069528"/>
      </c:lineChart>
      <c:catAx>
        <c:axId val="25006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069528"/>
        <c:crosses val="autoZero"/>
        <c:auto val="1"/>
        <c:lblAlgn val="ctr"/>
        <c:lblOffset val="100"/>
        <c:tickLblSkip val="2"/>
        <c:noMultiLvlLbl val="0"/>
      </c:catAx>
      <c:valAx>
        <c:axId val="25006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06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87511651074858865"/>
          <c:w val="0.79221934758155232"/>
          <c:h val="9.6048948235156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960158998074288E-2"/>
          <c:y val="0.11012148910902422"/>
          <c:w val="0.83966404199475064"/>
          <c:h val="0.63251885523930673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ausgehende Anrufe'!$AG$3:$AI$3</c:f>
              <c:strCache>
                <c:ptCount val="1"/>
                <c:pt idx="0">
                  <c:v>Calls back to Switzerland </c:v>
                </c:pt>
              </c:strCache>
            </c:strRef>
          </c:tx>
          <c:spPr>
            <a:ln w="28575" cap="rnd">
              <a:solidFill>
                <a:srgbClr val="1F497D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Anrufe'!$AI$9:$AI$32</c:f>
              <c:numCache>
                <c:formatCode>0.0</c:formatCode>
                <c:ptCount val="24"/>
                <c:pt idx="0">
                  <c:v>28.476644941</c:v>
                </c:pt>
                <c:pt idx="1">
                  <c:v>40.681582917</c:v>
                </c:pt>
                <c:pt idx="2">
                  <c:v>49.759924615000003</c:v>
                </c:pt>
                <c:pt idx="3">
                  <c:v>32.181902856000001</c:v>
                </c:pt>
                <c:pt idx="4">
                  <c:v>27.028406235999999</c:v>
                </c:pt>
                <c:pt idx="5">
                  <c:v>36.122671128999997</c:v>
                </c:pt>
                <c:pt idx="6">
                  <c:v>39.695153116999997</c:v>
                </c:pt>
                <c:pt idx="7">
                  <c:v>23.537827278000002</c:v>
                </c:pt>
                <c:pt idx="8">
                  <c:v>20.927936039999999</c:v>
                </c:pt>
                <c:pt idx="9">
                  <c:v>29.105348503999998</c:v>
                </c:pt>
                <c:pt idx="10">
                  <c:v>38.933518155000002</c:v>
                </c:pt>
                <c:pt idx="11">
                  <c:v>23.940464322</c:v>
                </c:pt>
                <c:pt idx="12">
                  <c:v>19.917820393</c:v>
                </c:pt>
                <c:pt idx="13">
                  <c:v>25.584801278</c:v>
                </c:pt>
                <c:pt idx="14">
                  <c:v>43.334156010000001</c:v>
                </c:pt>
                <c:pt idx="15">
                  <c:v>27.865298735</c:v>
                </c:pt>
                <c:pt idx="16">
                  <c:v>22.489750898</c:v>
                </c:pt>
                <c:pt idx="17">
                  <c:v>33.406823213999999</c:v>
                </c:pt>
                <c:pt idx="18">
                  <c:v>43.567654388000001</c:v>
                </c:pt>
                <c:pt idx="19">
                  <c:v>28.737338647000001</c:v>
                </c:pt>
                <c:pt idx="20">
                  <c:v>25.115164632999999</c:v>
                </c:pt>
                <c:pt idx="21">
                  <c:v>35.361797512000003</c:v>
                </c:pt>
                <c:pt idx="22">
                  <c:v>51.660699266999998</c:v>
                </c:pt>
                <c:pt idx="23">
                  <c:v>32.441774737000003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ausgehende Anrufe'!$AJ$3:$AL$3</c:f>
              <c:strCache>
                <c:ptCount val="1"/>
                <c:pt idx="0">
                  <c:v>EU/EEA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Anrufe'!$AL$9:$AL$32</c:f>
              <c:numCache>
                <c:formatCode>0.0</c:formatCode>
                <c:ptCount val="24"/>
                <c:pt idx="0">
                  <c:v>14.042566126000001</c:v>
                </c:pt>
                <c:pt idx="1">
                  <c:v>17.975935324999998</c:v>
                </c:pt>
                <c:pt idx="2">
                  <c:v>20.857219228999998</c:v>
                </c:pt>
                <c:pt idx="3">
                  <c:v>16.049649263999999</c:v>
                </c:pt>
                <c:pt idx="4">
                  <c:v>13.520826604</c:v>
                </c:pt>
                <c:pt idx="5">
                  <c:v>16.638974004000001</c:v>
                </c:pt>
                <c:pt idx="6">
                  <c:v>20.905387271999999</c:v>
                </c:pt>
                <c:pt idx="7">
                  <c:v>15.355005328000001</c:v>
                </c:pt>
                <c:pt idx="8">
                  <c:v>14.001888824</c:v>
                </c:pt>
                <c:pt idx="9">
                  <c:v>17.134980433999999</c:v>
                </c:pt>
                <c:pt idx="10">
                  <c:v>21.223909469999999</c:v>
                </c:pt>
                <c:pt idx="11">
                  <c:v>16.328587245000001</c:v>
                </c:pt>
                <c:pt idx="12">
                  <c:v>14.190532738</c:v>
                </c:pt>
                <c:pt idx="13">
                  <c:v>14.656637882</c:v>
                </c:pt>
                <c:pt idx="14">
                  <c:v>19.778823182</c:v>
                </c:pt>
                <c:pt idx="15">
                  <c:v>14.811929933</c:v>
                </c:pt>
                <c:pt idx="16">
                  <c:v>12.275439735000001</c:v>
                </c:pt>
                <c:pt idx="17">
                  <c:v>15.779591749</c:v>
                </c:pt>
                <c:pt idx="18">
                  <c:v>19.643675105</c:v>
                </c:pt>
                <c:pt idx="19">
                  <c:v>15.873690161000001</c:v>
                </c:pt>
                <c:pt idx="20">
                  <c:v>14.451901425999999</c:v>
                </c:pt>
                <c:pt idx="21">
                  <c:v>17.621586672999999</c:v>
                </c:pt>
                <c:pt idx="22">
                  <c:v>25.260335771000001</c:v>
                </c:pt>
                <c:pt idx="23">
                  <c:v>19.399134344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ausgehende Anrufe'!$AM$3:$AO$3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Anrufe'!$AO$9:$AO$32</c:f>
              <c:numCache>
                <c:formatCode>0.0</c:formatCode>
                <c:ptCount val="24"/>
                <c:pt idx="0">
                  <c:v>12.489444848</c:v>
                </c:pt>
                <c:pt idx="1">
                  <c:v>13.986066531000001</c:v>
                </c:pt>
                <c:pt idx="2">
                  <c:v>16.821622774000001</c:v>
                </c:pt>
                <c:pt idx="3">
                  <c:v>16.647249569</c:v>
                </c:pt>
                <c:pt idx="4">
                  <c:v>14.802455508</c:v>
                </c:pt>
                <c:pt idx="5">
                  <c:v>15.063233613</c:v>
                </c:pt>
                <c:pt idx="6">
                  <c:v>14.503746291000001</c:v>
                </c:pt>
                <c:pt idx="7">
                  <c:v>13.261703148</c:v>
                </c:pt>
                <c:pt idx="8">
                  <c:v>12.013721816</c:v>
                </c:pt>
                <c:pt idx="9">
                  <c:v>12.979339338999999</c:v>
                </c:pt>
                <c:pt idx="10">
                  <c:v>13.948402797</c:v>
                </c:pt>
                <c:pt idx="11">
                  <c:v>13.001114368</c:v>
                </c:pt>
                <c:pt idx="12">
                  <c:v>11.389957690999999</c:v>
                </c:pt>
                <c:pt idx="13">
                  <c:v>9.7731445780000001</c:v>
                </c:pt>
                <c:pt idx="14">
                  <c:v>10.348471949</c:v>
                </c:pt>
                <c:pt idx="15">
                  <c:v>9.2820285590000005</c:v>
                </c:pt>
                <c:pt idx="16">
                  <c:v>8.1421554839999999</c:v>
                </c:pt>
                <c:pt idx="17">
                  <c:v>8.2057040440000009</c:v>
                </c:pt>
                <c:pt idx="18">
                  <c:v>8.8608629939999997</c:v>
                </c:pt>
                <c:pt idx="19">
                  <c:v>8.3771459289999992</c:v>
                </c:pt>
                <c:pt idx="20">
                  <c:v>7.5569756479999999</c:v>
                </c:pt>
                <c:pt idx="21">
                  <c:v>7.6938051300000003</c:v>
                </c:pt>
                <c:pt idx="22">
                  <c:v>3.1236621609999999</c:v>
                </c:pt>
                <c:pt idx="23">
                  <c:v>8.0355393789999994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'Sprachroaming ausgehende Anrufe'!$AP$3:$AP$4</c:f>
              <c:strCache>
                <c:ptCount val="2"/>
                <c:pt idx="0">
                  <c:v>Special agreements*</c:v>
                </c:pt>
              </c:strCache>
            </c:strRef>
          </c:tx>
          <c:spPr>
            <a:ln w="28575" cap="rnd">
              <a:solidFill>
                <a:srgbClr val="F79646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Anrufe'!$AR$9:$AR$32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ausgehende Anrufe'!$AP$9:$AP$32</c:f>
              <c:numCache>
                <c:formatCode>0.0</c:formatCode>
                <c:ptCount val="24"/>
                <c:pt idx="0">
                  <c:v>13.651713989999999</c:v>
                </c:pt>
                <c:pt idx="1">
                  <c:v>15.9703886</c:v>
                </c:pt>
                <c:pt idx="2">
                  <c:v>16.244108506</c:v>
                </c:pt>
                <c:pt idx="3">
                  <c:v>15.321607439999999</c:v>
                </c:pt>
                <c:pt idx="4">
                  <c:v>13.655345410000001</c:v>
                </c:pt>
                <c:pt idx="5">
                  <c:v>14.947292602999999</c:v>
                </c:pt>
                <c:pt idx="6">
                  <c:v>14.060988712</c:v>
                </c:pt>
                <c:pt idx="7">
                  <c:v>12.398366172999999</c:v>
                </c:pt>
                <c:pt idx="8">
                  <c:v>13.306884755</c:v>
                </c:pt>
                <c:pt idx="9">
                  <c:v>15.196288508</c:v>
                </c:pt>
                <c:pt idx="10">
                  <c:v>15.909405229000001</c:v>
                </c:pt>
                <c:pt idx="11">
                  <c:v>18.660894209999999</c:v>
                </c:pt>
                <c:pt idx="12">
                  <c:v>16.432951307</c:v>
                </c:pt>
                <c:pt idx="13">
                  <c:v>20.454965090000002</c:v>
                </c:pt>
                <c:pt idx="14">
                  <c:v>24.744360725</c:v>
                </c:pt>
                <c:pt idx="15">
                  <c:v>23.558973145</c:v>
                </c:pt>
                <c:pt idx="16">
                  <c:v>21.246423772</c:v>
                </c:pt>
                <c:pt idx="17">
                  <c:v>25.237015959000001</c:v>
                </c:pt>
                <c:pt idx="18">
                  <c:v>26.773520624</c:v>
                </c:pt>
                <c:pt idx="19">
                  <c:v>26.555692015000002</c:v>
                </c:pt>
                <c:pt idx="20">
                  <c:v>26.365099987000001</c:v>
                </c:pt>
                <c:pt idx="21">
                  <c:v>28.468838344000002</c:v>
                </c:pt>
                <c:pt idx="22">
                  <c:v>30.910045265000001</c:v>
                </c:pt>
                <c:pt idx="23">
                  <c:v>28.397143660000001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071488"/>
        <c:axId val="250071880"/>
      </c:lineChart>
      <c:catAx>
        <c:axId val="2500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071880"/>
        <c:crosses val="autoZero"/>
        <c:auto val="1"/>
        <c:lblAlgn val="ctr"/>
        <c:lblOffset val="100"/>
        <c:tickLblSkip val="2"/>
        <c:noMultiLvlLbl val="0"/>
      </c:catAx>
      <c:valAx>
        <c:axId val="25007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7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07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75437370669963"/>
          <c:y val="0.87511651074858865"/>
          <c:w val="0.79221934758155232"/>
          <c:h val="9.6048948235156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648786649109133E-2"/>
          <c:y val="0.12430141482974259"/>
          <c:w val="0.86021858394818285"/>
          <c:h val="0.56861348326291927"/>
        </c:manualLayout>
      </c:layout>
      <c:lineChart>
        <c:grouping val="standard"/>
        <c:varyColors val="0"/>
        <c:ser>
          <c:idx val="0"/>
          <c:order val="0"/>
          <c:tx>
            <c:strRef>
              <c:f>'Sprachroaming einkom. Anrufe'!$C$3:$E$3</c:f>
              <c:strCache>
                <c:ptCount val="1"/>
                <c:pt idx="0">
                  <c:v>Anrufe innerhalb der EU/EWR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Anrufe'!$N$9:$N$32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Anrufe'!$E$9:$E$32</c:f>
              <c:numCache>
                <c:formatCode>0.0</c:formatCode>
                <c:ptCount val="24"/>
                <c:pt idx="0">
                  <c:v>30.507934735999999</c:v>
                </c:pt>
                <c:pt idx="1">
                  <c:v>41.764332306</c:v>
                </c:pt>
                <c:pt idx="2">
                  <c:v>49.906829749000003</c:v>
                </c:pt>
                <c:pt idx="3">
                  <c:v>34.665753455999997</c:v>
                </c:pt>
                <c:pt idx="4">
                  <c:v>29.452325386999998</c:v>
                </c:pt>
                <c:pt idx="5">
                  <c:v>38.791976292000001</c:v>
                </c:pt>
                <c:pt idx="6">
                  <c:v>49.653619622000001</c:v>
                </c:pt>
                <c:pt idx="7">
                  <c:v>33.300006635000003</c:v>
                </c:pt>
                <c:pt idx="8">
                  <c:v>30.526292839</c:v>
                </c:pt>
                <c:pt idx="9">
                  <c:v>39.654199732000002</c:v>
                </c:pt>
                <c:pt idx="10">
                  <c:v>48.826509393000002</c:v>
                </c:pt>
                <c:pt idx="11">
                  <c:v>33.79902955</c:v>
                </c:pt>
                <c:pt idx="12">
                  <c:v>27.650400732000001</c:v>
                </c:pt>
                <c:pt idx="13">
                  <c:v>33.711250516</c:v>
                </c:pt>
                <c:pt idx="14">
                  <c:v>44.186912120999999</c:v>
                </c:pt>
                <c:pt idx="15">
                  <c:v>30.050635790000001</c:v>
                </c:pt>
                <c:pt idx="16">
                  <c:v>24.693129412000001</c:v>
                </c:pt>
                <c:pt idx="17">
                  <c:v>33.838382416999998</c:v>
                </c:pt>
                <c:pt idx="18">
                  <c:v>44.076027658000001</c:v>
                </c:pt>
                <c:pt idx="19">
                  <c:v>31.019500125</c:v>
                </c:pt>
                <c:pt idx="20">
                  <c:v>26.840186629000002</c:v>
                </c:pt>
                <c:pt idx="21">
                  <c:v>33.672851852000001</c:v>
                </c:pt>
                <c:pt idx="22">
                  <c:v>44.931725634000003</c:v>
                </c:pt>
                <c:pt idx="23">
                  <c:v>26.526702019999998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'Sprachroaming einkom. Anrufe'!$F$3:$H$3</c:f>
              <c:strCache>
                <c:ptCount val="1"/>
                <c:pt idx="0">
                  <c:v>Anrufe im Rest der Welt</c:v>
                </c:pt>
              </c:strCache>
            </c:strRef>
          </c:tx>
          <c:spPr>
            <a:ln w="28575" cap="rnd">
              <a:solidFill>
                <a:srgbClr val="294171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Anrufe'!$N$9:$N$32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Anrufe'!$H$9:$H$32</c:f>
              <c:numCache>
                <c:formatCode>0.0</c:formatCode>
                <c:ptCount val="24"/>
                <c:pt idx="0">
                  <c:v>5.9510878639999998</c:v>
                </c:pt>
                <c:pt idx="1">
                  <c:v>7.0277122209999998</c:v>
                </c:pt>
                <c:pt idx="2">
                  <c:v>8.0279946609999993</c:v>
                </c:pt>
                <c:pt idx="3">
                  <c:v>6.7970957299999997</c:v>
                </c:pt>
                <c:pt idx="4">
                  <c:v>6.0204316579999997</c:v>
                </c:pt>
                <c:pt idx="5">
                  <c:v>6.009533598</c:v>
                </c:pt>
                <c:pt idx="6">
                  <c:v>7.5031997959999996</c:v>
                </c:pt>
                <c:pt idx="7">
                  <c:v>6.0343769519999997</c:v>
                </c:pt>
                <c:pt idx="8">
                  <c:v>5.0932524560000001</c:v>
                </c:pt>
                <c:pt idx="9">
                  <c:v>5.3841893540000001</c:v>
                </c:pt>
                <c:pt idx="10">
                  <c:v>5.6618313799999997</c:v>
                </c:pt>
                <c:pt idx="11">
                  <c:v>5.328855152</c:v>
                </c:pt>
                <c:pt idx="12">
                  <c:v>4.720759836</c:v>
                </c:pt>
                <c:pt idx="13">
                  <c:v>4.2081290180000002</c:v>
                </c:pt>
                <c:pt idx="14">
                  <c:v>4.6586443480000002</c:v>
                </c:pt>
                <c:pt idx="15">
                  <c:v>4.0562157509999999</c:v>
                </c:pt>
                <c:pt idx="16">
                  <c:v>3.4192192239999999</c:v>
                </c:pt>
                <c:pt idx="17">
                  <c:v>3.5360658250000001</c:v>
                </c:pt>
                <c:pt idx="18">
                  <c:v>3.8537558939999998</c:v>
                </c:pt>
                <c:pt idx="19">
                  <c:v>3.7427260090000001</c:v>
                </c:pt>
                <c:pt idx="20">
                  <c:v>3.244862006</c:v>
                </c:pt>
                <c:pt idx="21">
                  <c:v>3.2920311390000001</c:v>
                </c:pt>
                <c:pt idx="22">
                  <c:v>3.6009631780000002</c:v>
                </c:pt>
                <c:pt idx="23">
                  <c:v>2.9131366060000001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'Sprachroaming einkom. Anrufe'!$I$3:$I$4</c:f>
              <c:strCache>
                <c:ptCount val="2"/>
                <c:pt idx="0">
                  <c:v>Sondervereinbarungen*</c:v>
                </c:pt>
              </c:strCache>
            </c:strRef>
          </c:tx>
          <c:spPr>
            <a:ln w="28575" cap="rnd">
              <a:solidFill>
                <a:srgbClr val="F1E21A"/>
              </a:solidFill>
              <a:round/>
            </a:ln>
            <a:effectLst/>
          </c:spPr>
          <c:marker>
            <c:symbol val="none"/>
          </c:marker>
          <c:cat>
            <c:strRef>
              <c:f>'Sprachroaming ausgehende Anrufe'!$N$9:$N$32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'Sprachroaming einkom. Anrufe'!$I$9:$I$32</c:f>
              <c:numCache>
                <c:formatCode>0.0</c:formatCode>
                <c:ptCount val="24"/>
                <c:pt idx="0">
                  <c:v>3.6106317959999998</c:v>
                </c:pt>
                <c:pt idx="1">
                  <c:v>4.1250747949999997</c:v>
                </c:pt>
                <c:pt idx="2">
                  <c:v>3.7183973379999999</c:v>
                </c:pt>
                <c:pt idx="3">
                  <c:v>3.030729177</c:v>
                </c:pt>
                <c:pt idx="4">
                  <c:v>3.4204186710000002</c:v>
                </c:pt>
                <c:pt idx="5">
                  <c:v>3.4235842769999998</c:v>
                </c:pt>
                <c:pt idx="6">
                  <c:v>3.5298922930000001</c:v>
                </c:pt>
                <c:pt idx="7">
                  <c:v>3.4520370210000002</c:v>
                </c:pt>
                <c:pt idx="8">
                  <c:v>3.0728659739999999</c:v>
                </c:pt>
                <c:pt idx="9">
                  <c:v>3.0581254640000002</c:v>
                </c:pt>
                <c:pt idx="10">
                  <c:v>2.6973797629999998</c:v>
                </c:pt>
                <c:pt idx="11">
                  <c:v>2.7167642669999998</c:v>
                </c:pt>
                <c:pt idx="12">
                  <c:v>2.377826019</c:v>
                </c:pt>
                <c:pt idx="13">
                  <c:v>2.2450250559999998</c:v>
                </c:pt>
                <c:pt idx="14">
                  <c:v>1.822289676</c:v>
                </c:pt>
                <c:pt idx="15">
                  <c:v>1.795515787</c:v>
                </c:pt>
                <c:pt idx="16">
                  <c:v>1.52948175</c:v>
                </c:pt>
                <c:pt idx="17">
                  <c:v>1.645754707</c:v>
                </c:pt>
                <c:pt idx="18">
                  <c:v>1.568899687</c:v>
                </c:pt>
                <c:pt idx="19">
                  <c:v>1.76768886</c:v>
                </c:pt>
                <c:pt idx="20">
                  <c:v>1.5614829130000001</c:v>
                </c:pt>
                <c:pt idx="21">
                  <c:v>1.5218036530000001</c:v>
                </c:pt>
                <c:pt idx="22">
                  <c:v>1.484945967</c:v>
                </c:pt>
                <c:pt idx="23">
                  <c:v>1.442574633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075016"/>
        <c:axId val="250075408"/>
      </c:lineChart>
      <c:catAx>
        <c:axId val="250075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075408"/>
        <c:crosses val="autoZero"/>
        <c:auto val="1"/>
        <c:lblAlgn val="ctr"/>
        <c:lblOffset val="100"/>
        <c:tickLblSkip val="2"/>
        <c:noMultiLvlLbl val="0"/>
      </c:catAx>
      <c:valAx>
        <c:axId val="25007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007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95688973118182"/>
          <c:y val="0.82872124317793605"/>
          <c:w val="0.85595478389128798"/>
          <c:h val="0.13529992084322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aseline="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38099</xdr:rowOff>
    </xdr:from>
    <xdr:to>
      <xdr:col>6</xdr:col>
      <xdr:colOff>95250</xdr:colOff>
      <xdr:row>71</xdr:row>
      <xdr:rowOff>114299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881062</xdr:colOff>
      <xdr:row>126</xdr:row>
      <xdr:rowOff>147637</xdr:rowOff>
    </xdr:from>
    <xdr:to>
      <xdr:col>6</xdr:col>
      <xdr:colOff>223837</xdr:colOff>
      <xdr:row>144</xdr:row>
      <xdr:rowOff>47625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126</xdr:row>
      <xdr:rowOff>38101</xdr:rowOff>
    </xdr:from>
    <xdr:to>
      <xdr:col>23</xdr:col>
      <xdr:colOff>438150</xdr:colOff>
      <xdr:row>143</xdr:row>
      <xdr:rowOff>104777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127</xdr:row>
      <xdr:rowOff>0</xdr:rowOff>
    </xdr:from>
    <xdr:to>
      <xdr:col>38</xdr:col>
      <xdr:colOff>247650</xdr:colOff>
      <xdr:row>144</xdr:row>
      <xdr:rowOff>66676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54</xdr:col>
      <xdr:colOff>355023</xdr:colOff>
      <xdr:row>108</xdr:row>
      <xdr:rowOff>831272</xdr:rowOff>
    </xdr:from>
    <xdr:to>
      <xdr:col>61</xdr:col>
      <xdr:colOff>602673</xdr:colOff>
      <xdr:row>122</xdr:row>
      <xdr:rowOff>153267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0</xdr:colOff>
      <xdr:row>52</xdr:row>
      <xdr:rowOff>0</xdr:rowOff>
    </xdr:from>
    <xdr:to>
      <xdr:col>56</xdr:col>
      <xdr:colOff>476250</xdr:colOff>
      <xdr:row>72</xdr:row>
      <xdr:rowOff>95249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23</xdr:col>
      <xdr:colOff>487456</xdr:colOff>
      <xdr:row>71</xdr:row>
      <xdr:rowOff>76200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34637</xdr:colOff>
      <xdr:row>51</xdr:row>
      <xdr:rowOff>51954</xdr:rowOff>
    </xdr:from>
    <xdr:to>
      <xdr:col>39</xdr:col>
      <xdr:colOff>522092</xdr:colOff>
      <xdr:row>70</xdr:row>
      <xdr:rowOff>128154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865910</xdr:colOff>
      <xdr:row>51</xdr:row>
      <xdr:rowOff>137679</xdr:rowOff>
    </xdr:from>
    <xdr:to>
      <xdr:col>7</xdr:col>
      <xdr:colOff>340302</xdr:colOff>
      <xdr:row>70</xdr:row>
      <xdr:rowOff>118629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52</xdr:row>
      <xdr:rowOff>0</xdr:rowOff>
    </xdr:from>
    <xdr:to>
      <xdr:col>20</xdr:col>
      <xdr:colOff>600074</xdr:colOff>
      <xdr:row>70</xdr:row>
      <xdr:rowOff>136814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51</xdr:row>
      <xdr:rowOff>0</xdr:rowOff>
    </xdr:from>
    <xdr:to>
      <xdr:col>31</xdr:col>
      <xdr:colOff>600074</xdr:colOff>
      <xdr:row>69</xdr:row>
      <xdr:rowOff>136813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52</xdr:row>
      <xdr:rowOff>0</xdr:rowOff>
    </xdr:from>
    <xdr:to>
      <xdr:col>42</xdr:col>
      <xdr:colOff>600074</xdr:colOff>
      <xdr:row>70</xdr:row>
      <xdr:rowOff>136814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629464</xdr:colOff>
      <xdr:row>18</xdr:row>
      <xdr:rowOff>127732</xdr:rowOff>
    </xdr:to>
    <xdr:graphicFrame macro="">
      <xdr:nvGraphicFramePr>
        <xdr:cNvPr id="2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9</xdr:col>
      <xdr:colOff>466725</xdr:colOff>
      <xdr:row>49</xdr:row>
      <xdr:rowOff>85725</xdr:rowOff>
    </xdr:to>
    <xdr:graphicFrame macro="">
      <xdr:nvGraphicFramePr>
        <xdr:cNvPr id="3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62</xdr:row>
      <xdr:rowOff>11641</xdr:rowOff>
    </xdr:from>
    <xdr:to>
      <xdr:col>8</xdr:col>
      <xdr:colOff>600075</xdr:colOff>
      <xdr:row>76</xdr:row>
      <xdr:rowOff>19050</xdr:rowOff>
    </xdr:to>
    <xdr:graphicFrame macro="">
      <xdr:nvGraphicFramePr>
        <xdr:cNvPr id="4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0</xdr:colOff>
      <xdr:row>1</xdr:row>
      <xdr:rowOff>0</xdr:rowOff>
    </xdr:from>
    <xdr:to>
      <xdr:col>43</xdr:col>
      <xdr:colOff>629464</xdr:colOff>
      <xdr:row>17</xdr:row>
      <xdr:rowOff>127731</xdr:rowOff>
    </xdr:to>
    <xdr:graphicFrame macro="">
      <xdr:nvGraphicFramePr>
        <xdr:cNvPr id="44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31</xdr:row>
      <xdr:rowOff>19049</xdr:rowOff>
    </xdr:from>
    <xdr:to>
      <xdr:col>44</xdr:col>
      <xdr:colOff>466725</xdr:colOff>
      <xdr:row>48</xdr:row>
      <xdr:rowOff>85725</xdr:rowOff>
    </xdr:to>
    <xdr:graphicFrame macro="">
      <xdr:nvGraphicFramePr>
        <xdr:cNvPr id="4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9525</xdr:colOff>
      <xdr:row>61</xdr:row>
      <xdr:rowOff>11641</xdr:rowOff>
    </xdr:from>
    <xdr:to>
      <xdr:col>43</xdr:col>
      <xdr:colOff>600075</xdr:colOff>
      <xdr:row>75</xdr:row>
      <xdr:rowOff>19050</xdr:rowOff>
    </xdr:to>
    <xdr:graphicFrame macro="">
      <xdr:nvGraphicFramePr>
        <xdr:cNvPr id="46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20</xdr:col>
      <xdr:colOff>163286</xdr:colOff>
      <xdr:row>19</xdr:row>
      <xdr:rowOff>136072</xdr:rowOff>
    </xdr:to>
    <xdr:graphicFrame macro="">
      <xdr:nvGraphicFramePr>
        <xdr:cNvPr id="50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31</xdr:row>
      <xdr:rowOff>19049</xdr:rowOff>
    </xdr:from>
    <xdr:to>
      <xdr:col>19</xdr:col>
      <xdr:colOff>466725</xdr:colOff>
      <xdr:row>48</xdr:row>
      <xdr:rowOff>85725</xdr:rowOff>
    </xdr:to>
    <xdr:graphicFrame macro="">
      <xdr:nvGraphicFramePr>
        <xdr:cNvPr id="51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9525</xdr:colOff>
      <xdr:row>61</xdr:row>
      <xdr:rowOff>11641</xdr:rowOff>
    </xdr:from>
    <xdr:to>
      <xdr:col>18</xdr:col>
      <xdr:colOff>600075</xdr:colOff>
      <xdr:row>75</xdr:row>
      <xdr:rowOff>19050</xdr:rowOff>
    </xdr:to>
    <xdr:graphicFrame macro="">
      <xdr:nvGraphicFramePr>
        <xdr:cNvPr id="52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32</xdr:col>
      <xdr:colOff>163286</xdr:colOff>
      <xdr:row>19</xdr:row>
      <xdr:rowOff>136072</xdr:rowOff>
    </xdr:to>
    <xdr:graphicFrame macro="">
      <xdr:nvGraphicFramePr>
        <xdr:cNvPr id="59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31</xdr:row>
      <xdr:rowOff>19049</xdr:rowOff>
    </xdr:from>
    <xdr:to>
      <xdr:col>31</xdr:col>
      <xdr:colOff>466725</xdr:colOff>
      <xdr:row>48</xdr:row>
      <xdr:rowOff>85725</xdr:rowOff>
    </xdr:to>
    <xdr:graphicFrame macro="">
      <xdr:nvGraphicFramePr>
        <xdr:cNvPr id="60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9525</xdr:colOff>
      <xdr:row>61</xdr:row>
      <xdr:rowOff>11641</xdr:rowOff>
    </xdr:from>
    <xdr:to>
      <xdr:col>30</xdr:col>
      <xdr:colOff>600075</xdr:colOff>
      <xdr:row>75</xdr:row>
      <xdr:rowOff>19050</xdr:rowOff>
    </xdr:to>
    <xdr:graphicFrame macro="">
      <xdr:nvGraphicFramePr>
        <xdr:cNvPr id="61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23~1\APPDATA\LOCAL\TEMP\OSTEMP\00A8CA88\CACHE\04\13\2B\00B18C2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23~1\APPDATA\LOCAL\TEMP\OSTEMP\00A8CA88\CACHE\04\13\AA\00B154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achroaming ausgehende Anrufe"/>
      <sheetName val="Sprachroaming einkom. Anrufe"/>
      <sheetName val="Abbildungen"/>
    </sheetNames>
    <sheetDataSet>
      <sheetData sheetId="0">
        <row r="3">
          <cell r="C3" t="str">
            <v>Appels sortants: vers la Suisse</v>
          </cell>
        </row>
      </sheetData>
      <sheetData sheetId="1"/>
      <sheetData sheetId="2">
        <row r="22">
          <cell r="B22" t="str">
            <v>Appels sortants: vers la Suisse (option)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achroaming ausgehende Anrufe"/>
      <sheetName val="Sprachroaming einkom. Anrufe"/>
      <sheetName val="Abbildungen"/>
    </sheetNames>
    <sheetDataSet>
      <sheetData sheetId="0">
        <row r="3">
          <cell r="C3" t="str">
            <v xml:space="preserve">Calls back to Switzerland </v>
          </cell>
        </row>
      </sheetData>
      <sheetData sheetId="1"/>
      <sheetData sheetId="2">
        <row r="22">
          <cell r="C22" t="str">
            <v>Calls back to Switzerland (standard)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5"/>
  <sheetViews>
    <sheetView zoomScale="55" zoomScaleNormal="55" workbookViewId="0">
      <selection activeCell="E10" sqref="E10"/>
    </sheetView>
  </sheetViews>
  <sheetFormatPr baseColWidth="10" defaultColWidth="9.140625" defaultRowHeight="12.75" x14ac:dyDescent="0.2"/>
  <cols>
    <col min="1" max="1" width="13.85546875" style="2" customWidth="1"/>
    <col min="2" max="2" width="10.28515625" style="2" customWidth="1"/>
    <col min="3" max="6" width="13.5703125" style="2" customWidth="1"/>
    <col min="7" max="7" width="21.85546875" style="2" customWidth="1"/>
    <col min="8" max="11" width="13.5703125" style="2" customWidth="1"/>
    <col min="12" max="12" width="26.28515625" style="2" customWidth="1"/>
    <col min="13" max="13" width="16.7109375" style="2" customWidth="1"/>
    <col min="14" max="16384" width="9.140625" style="2"/>
  </cols>
  <sheetData>
    <row r="1" spans="1:62" ht="18.75" x14ac:dyDescent="0.3">
      <c r="A1" s="1" t="s">
        <v>54</v>
      </c>
      <c r="P1" s="1" t="s">
        <v>77</v>
      </c>
      <c r="AE1" s="3" t="s">
        <v>98</v>
      </c>
      <c r="AW1" s="3" t="s">
        <v>138</v>
      </c>
    </row>
    <row r="3" spans="1:62" ht="15" x14ac:dyDescent="0.2">
      <c r="A3" s="4" t="s">
        <v>5</v>
      </c>
      <c r="B3" s="4" t="s">
        <v>27</v>
      </c>
      <c r="C3" s="5" t="s">
        <v>12</v>
      </c>
      <c r="D3" s="6"/>
      <c r="E3" s="7"/>
      <c r="F3" s="5" t="s">
        <v>13</v>
      </c>
      <c r="G3" s="6"/>
      <c r="H3" s="7"/>
      <c r="I3" s="5" t="s">
        <v>14</v>
      </c>
      <c r="J3" s="6"/>
      <c r="K3" s="7"/>
      <c r="L3" s="4" t="s">
        <v>10</v>
      </c>
      <c r="M3" s="4" t="s">
        <v>9</v>
      </c>
      <c r="P3" s="4" t="s">
        <v>78</v>
      </c>
      <c r="Q3" s="4" t="s">
        <v>79</v>
      </c>
      <c r="R3" s="5" t="s">
        <v>80</v>
      </c>
      <c r="S3" s="6"/>
      <c r="T3" s="7"/>
      <c r="U3" s="5" t="s">
        <v>81</v>
      </c>
      <c r="V3" s="6"/>
      <c r="W3" s="7"/>
      <c r="X3" s="5" t="s">
        <v>82</v>
      </c>
      <c r="Y3" s="6"/>
      <c r="Z3" s="7"/>
      <c r="AA3" s="8" t="s">
        <v>83</v>
      </c>
      <c r="AB3" s="4" t="s">
        <v>9</v>
      </c>
      <c r="AE3" s="4" t="s">
        <v>5</v>
      </c>
      <c r="AF3" s="4" t="s">
        <v>106</v>
      </c>
      <c r="AG3" s="5" t="s">
        <v>107</v>
      </c>
      <c r="AH3" s="6"/>
      <c r="AI3" s="7"/>
      <c r="AJ3" s="5" t="s">
        <v>108</v>
      </c>
      <c r="AK3" s="6"/>
      <c r="AL3" s="7"/>
      <c r="AM3" s="5" t="s">
        <v>109</v>
      </c>
      <c r="AN3" s="6"/>
      <c r="AO3" s="7"/>
      <c r="AP3" s="4" t="s">
        <v>110</v>
      </c>
      <c r="AQ3" s="4" t="s">
        <v>9</v>
      </c>
      <c r="AW3" s="2" t="s">
        <v>78</v>
      </c>
      <c r="AX3" s="2" t="s">
        <v>139</v>
      </c>
      <c r="AY3" s="2" t="s">
        <v>140</v>
      </c>
      <c r="BB3" s="2" t="s">
        <v>141</v>
      </c>
      <c r="BE3" s="2" t="s">
        <v>142</v>
      </c>
      <c r="BH3" s="2" t="s">
        <v>143</v>
      </c>
      <c r="BI3" s="4" t="s">
        <v>9</v>
      </c>
    </row>
    <row r="4" spans="1:62" ht="15" x14ac:dyDescent="0.2">
      <c r="A4" s="9"/>
      <c r="B4" s="9"/>
      <c r="C4" s="10" t="s">
        <v>6</v>
      </c>
      <c r="D4" s="10" t="s">
        <v>7</v>
      </c>
      <c r="E4" s="10" t="s">
        <v>8</v>
      </c>
      <c r="F4" s="10" t="s">
        <v>6</v>
      </c>
      <c r="G4" s="10" t="s">
        <v>7</v>
      </c>
      <c r="H4" s="10" t="s">
        <v>8</v>
      </c>
      <c r="I4" s="10" t="s">
        <v>6</v>
      </c>
      <c r="J4" s="10" t="s">
        <v>7</v>
      </c>
      <c r="K4" s="10" t="s">
        <v>8</v>
      </c>
      <c r="L4" s="9"/>
      <c r="M4" s="9"/>
      <c r="P4" s="9"/>
      <c r="Q4" s="9"/>
      <c r="R4" s="11" t="s">
        <v>6</v>
      </c>
      <c r="S4" s="11" t="s">
        <v>7</v>
      </c>
      <c r="T4" s="11" t="s">
        <v>84</v>
      </c>
      <c r="U4" s="11" t="s">
        <v>6</v>
      </c>
      <c r="V4" s="11" t="s">
        <v>7</v>
      </c>
      <c r="W4" s="11" t="s">
        <v>84</v>
      </c>
      <c r="X4" s="11" t="s">
        <v>6</v>
      </c>
      <c r="Y4" s="11" t="s">
        <v>7</v>
      </c>
      <c r="Z4" s="11" t="s">
        <v>84</v>
      </c>
      <c r="AA4" s="12"/>
      <c r="AB4" s="9"/>
      <c r="AE4" s="9"/>
      <c r="AF4" s="9"/>
      <c r="AG4" s="10" t="s">
        <v>111</v>
      </c>
      <c r="AH4" s="10" t="s">
        <v>112</v>
      </c>
      <c r="AI4" s="10" t="s">
        <v>113</v>
      </c>
      <c r="AJ4" s="10" t="s">
        <v>111</v>
      </c>
      <c r="AK4" s="10" t="s">
        <v>112</v>
      </c>
      <c r="AL4" s="10" t="s">
        <v>113</v>
      </c>
      <c r="AM4" s="10" t="s">
        <v>111</v>
      </c>
      <c r="AN4" s="10" t="s">
        <v>112</v>
      </c>
      <c r="AO4" s="10" t="s">
        <v>113</v>
      </c>
      <c r="AP4" s="9"/>
      <c r="AQ4" s="9"/>
      <c r="AY4" s="2" t="s">
        <v>111</v>
      </c>
      <c r="AZ4" s="2" t="s">
        <v>144</v>
      </c>
      <c r="BA4" s="2" t="s">
        <v>8</v>
      </c>
      <c r="BB4" s="2" t="s">
        <v>111</v>
      </c>
      <c r="BC4" s="2" t="s">
        <v>144</v>
      </c>
      <c r="BD4" s="2" t="s">
        <v>8</v>
      </c>
      <c r="BE4" s="2" t="s">
        <v>111</v>
      </c>
      <c r="BF4" s="2" t="s">
        <v>144</v>
      </c>
      <c r="BG4" s="2" t="s">
        <v>8</v>
      </c>
      <c r="BI4" s="9"/>
    </row>
    <row r="5" spans="1:62" ht="14.25" customHeight="1" x14ac:dyDescent="0.2">
      <c r="A5" s="13" t="s">
        <v>63</v>
      </c>
      <c r="B5" s="13">
        <v>2009</v>
      </c>
      <c r="C5" s="14">
        <v>13.103384908000001</v>
      </c>
      <c r="D5" s="14">
        <v>12.788616247</v>
      </c>
      <c r="E5" s="14">
        <v>25.892001154999999</v>
      </c>
      <c r="F5" s="14">
        <v>5.3939437530000003</v>
      </c>
      <c r="G5" s="14">
        <v>7.0272364639999996</v>
      </c>
      <c r="H5" s="14">
        <v>12.421180217</v>
      </c>
      <c r="I5" s="14">
        <v>4.2553028719999997</v>
      </c>
      <c r="J5" s="14">
        <v>5.5703735400000003</v>
      </c>
      <c r="K5" s="14">
        <v>9.825676412</v>
      </c>
      <c r="L5" s="14">
        <v>18.858879988000002</v>
      </c>
      <c r="M5" s="14">
        <f>E5+H5+K5+L5</f>
        <v>66.997737772000008</v>
      </c>
      <c r="N5" s="2" t="str">
        <f>A5&amp;" "&amp;B5</f>
        <v>Q1 2009</v>
      </c>
      <c r="P5" s="15" t="s">
        <v>85</v>
      </c>
      <c r="Q5" s="15">
        <v>2009</v>
      </c>
      <c r="R5" s="14">
        <v>13.103384908000001</v>
      </c>
      <c r="S5" s="14">
        <v>12.788616247</v>
      </c>
      <c r="T5" s="14">
        <v>25.892001154999999</v>
      </c>
      <c r="U5" s="14">
        <v>5.3939437530000003</v>
      </c>
      <c r="V5" s="14">
        <v>7.0272364639999996</v>
      </c>
      <c r="W5" s="14">
        <v>12.421180217</v>
      </c>
      <c r="X5" s="14">
        <v>4.2553028719999997</v>
      </c>
      <c r="Y5" s="14">
        <v>5.5703735400000003</v>
      </c>
      <c r="Z5" s="14">
        <v>9.825676412</v>
      </c>
      <c r="AA5" s="14">
        <v>18.858879988000002</v>
      </c>
      <c r="AB5" s="14">
        <f>T5+W5+Z5+AA5</f>
        <v>66.997737772000008</v>
      </c>
      <c r="AC5" s="2" t="str">
        <f>P5&amp;" "&amp;Q5</f>
        <v>T1 2009</v>
      </c>
      <c r="AE5" s="15" t="s">
        <v>63</v>
      </c>
      <c r="AF5" s="15">
        <v>2009</v>
      </c>
      <c r="AG5" s="14">
        <v>13.103384908000001</v>
      </c>
      <c r="AH5" s="14">
        <v>12.788616247</v>
      </c>
      <c r="AI5" s="14">
        <v>25.892001154999999</v>
      </c>
      <c r="AJ5" s="14">
        <v>5.3939437530000003</v>
      </c>
      <c r="AK5" s="14">
        <v>7.0272364639999996</v>
      </c>
      <c r="AL5" s="14">
        <v>12.421180217</v>
      </c>
      <c r="AM5" s="14">
        <v>4.2553028719999997</v>
      </c>
      <c r="AN5" s="14">
        <v>5.5703735400000003</v>
      </c>
      <c r="AO5" s="14">
        <v>9.825676412</v>
      </c>
      <c r="AP5" s="14">
        <v>18.858879988000002</v>
      </c>
      <c r="AQ5" s="14">
        <f>AI5+AL5+AO5+AP5</f>
        <v>66.997737772000008</v>
      </c>
      <c r="AR5" s="2" t="str">
        <f>AE5&amp;" "&amp;AF5</f>
        <v>Q1 2009</v>
      </c>
      <c r="AW5" s="2" t="s">
        <v>85</v>
      </c>
      <c r="AX5" s="2">
        <v>2009</v>
      </c>
      <c r="AY5" s="16">
        <v>13.103384908000001</v>
      </c>
      <c r="AZ5" s="16">
        <v>12.788616247</v>
      </c>
      <c r="BA5" s="16">
        <v>25.892001154999999</v>
      </c>
      <c r="BB5" s="16">
        <v>5.3939437530000003</v>
      </c>
      <c r="BC5" s="16">
        <v>7.0272364639999996</v>
      </c>
      <c r="BD5" s="16">
        <v>12.421180217</v>
      </c>
      <c r="BE5" s="16">
        <v>4.2553028719999997</v>
      </c>
      <c r="BF5" s="16">
        <v>5.5703735400000003</v>
      </c>
      <c r="BG5" s="16">
        <v>9.825676412</v>
      </c>
      <c r="BH5" s="16">
        <v>18.858879988000002</v>
      </c>
      <c r="BI5" s="14">
        <f>BA5+BD5+BG5+BH5</f>
        <v>66.997737772000008</v>
      </c>
      <c r="BJ5" s="2" t="str">
        <f t="shared" ref="BJ5:BJ28" si="0">AW5&amp;" "&amp;AX5</f>
        <v>T1 2009</v>
      </c>
    </row>
    <row r="6" spans="1:62" ht="15" x14ac:dyDescent="0.2">
      <c r="A6" s="13" t="s">
        <v>64</v>
      </c>
      <c r="B6" s="13">
        <v>2009</v>
      </c>
      <c r="C6" s="14">
        <v>19.902223615</v>
      </c>
      <c r="D6" s="14">
        <v>17.086211333000001</v>
      </c>
      <c r="E6" s="14">
        <v>36.988434947999998</v>
      </c>
      <c r="F6" s="14">
        <v>7.3163832019999999</v>
      </c>
      <c r="G6" s="14">
        <v>8.5198457429999994</v>
      </c>
      <c r="H6" s="14">
        <v>15.836228945</v>
      </c>
      <c r="I6" s="14">
        <v>4.5334100340000001</v>
      </c>
      <c r="J6" s="14">
        <v>5.9946848270000004</v>
      </c>
      <c r="K6" s="14">
        <v>10.528094861</v>
      </c>
      <c r="L6" s="14">
        <v>21.109075352000001</v>
      </c>
      <c r="M6" s="14">
        <f t="shared" ref="M6:M28" si="1">E6+H6+K6+L6</f>
        <v>84.461834105999998</v>
      </c>
      <c r="N6" s="2" t="str">
        <f t="shared" ref="N6:N32" si="2">A6&amp;" "&amp;B6</f>
        <v>Q2 2009</v>
      </c>
      <c r="P6" s="15" t="s">
        <v>86</v>
      </c>
      <c r="Q6" s="15">
        <v>2009</v>
      </c>
      <c r="R6" s="14">
        <v>19.902223615</v>
      </c>
      <c r="S6" s="14">
        <v>17.086211333000001</v>
      </c>
      <c r="T6" s="14">
        <v>36.988434947999998</v>
      </c>
      <c r="U6" s="14">
        <v>7.3163832019999999</v>
      </c>
      <c r="V6" s="14">
        <v>8.5198457429999994</v>
      </c>
      <c r="W6" s="14">
        <v>15.836228945</v>
      </c>
      <c r="X6" s="14">
        <v>4.5334100340000001</v>
      </c>
      <c r="Y6" s="14">
        <v>5.9946848270000004</v>
      </c>
      <c r="Z6" s="14">
        <v>10.528094861</v>
      </c>
      <c r="AA6" s="14">
        <v>21.109075352000001</v>
      </c>
      <c r="AB6" s="14">
        <f t="shared" ref="AB6:AB28" si="3">T6+W6+Z6+AA6</f>
        <v>84.461834105999998</v>
      </c>
      <c r="AC6" s="2" t="str">
        <f t="shared" ref="AC6:AC32" si="4">P6&amp;" "&amp;Q6</f>
        <v>T2 2009</v>
      </c>
      <c r="AE6" s="15" t="s">
        <v>64</v>
      </c>
      <c r="AF6" s="15">
        <v>2009</v>
      </c>
      <c r="AG6" s="14">
        <v>19.902223615</v>
      </c>
      <c r="AH6" s="14">
        <v>17.086211333000001</v>
      </c>
      <c r="AI6" s="14">
        <v>36.988434947999998</v>
      </c>
      <c r="AJ6" s="14">
        <v>7.3163832019999999</v>
      </c>
      <c r="AK6" s="14">
        <v>8.5198457429999994</v>
      </c>
      <c r="AL6" s="14">
        <v>15.836228945</v>
      </c>
      <c r="AM6" s="14">
        <v>4.5334100340000001</v>
      </c>
      <c r="AN6" s="14">
        <v>5.9946848270000004</v>
      </c>
      <c r="AO6" s="14">
        <v>10.528094861</v>
      </c>
      <c r="AP6" s="14">
        <v>21.109075352000001</v>
      </c>
      <c r="AQ6" s="14">
        <f t="shared" ref="AQ6:AQ28" si="5">AI6+AL6+AO6+AP6</f>
        <v>84.461834105999998</v>
      </c>
      <c r="AR6" s="2" t="str">
        <f t="shared" ref="AR6:AR32" si="6">AE6&amp;" "&amp;AF6</f>
        <v>Q2 2009</v>
      </c>
      <c r="AW6" s="2" t="s">
        <v>86</v>
      </c>
      <c r="AX6" s="2">
        <v>2009</v>
      </c>
      <c r="AY6" s="16">
        <v>19.902223615</v>
      </c>
      <c r="AZ6" s="16">
        <v>17.086211333000001</v>
      </c>
      <c r="BA6" s="16">
        <v>36.988434947999998</v>
      </c>
      <c r="BB6" s="16">
        <v>7.3163832019999999</v>
      </c>
      <c r="BC6" s="16">
        <v>8.5198457429999994</v>
      </c>
      <c r="BD6" s="16">
        <v>15.836228945</v>
      </c>
      <c r="BE6" s="16">
        <v>4.5334100340000001</v>
      </c>
      <c r="BF6" s="16">
        <v>5.9946848270000004</v>
      </c>
      <c r="BG6" s="16">
        <v>10.528094861</v>
      </c>
      <c r="BH6" s="16">
        <v>21.109075352000001</v>
      </c>
      <c r="BI6" s="14">
        <f t="shared" ref="BI6:BI28" si="7">BA6+BD6+BG6+BH6</f>
        <v>84.461834105999998</v>
      </c>
      <c r="BJ6" s="2" t="str">
        <f t="shared" si="0"/>
        <v>T2 2009</v>
      </c>
    </row>
    <row r="7" spans="1:62" ht="15" x14ac:dyDescent="0.2">
      <c r="A7" s="13" t="s">
        <v>65</v>
      </c>
      <c r="B7" s="13">
        <v>2009</v>
      </c>
      <c r="C7" s="14">
        <v>27.799278389000001</v>
      </c>
      <c r="D7" s="14">
        <v>21.852701880000001</v>
      </c>
      <c r="E7" s="14">
        <v>49.651980268999999</v>
      </c>
      <c r="F7" s="14">
        <v>9.7520359320000001</v>
      </c>
      <c r="G7" s="14">
        <v>10.203013991000001</v>
      </c>
      <c r="H7" s="14">
        <v>19.955049923000001</v>
      </c>
      <c r="I7" s="14">
        <v>5.3264372800000004</v>
      </c>
      <c r="J7" s="14">
        <v>6.5673233</v>
      </c>
      <c r="K7" s="14">
        <v>11.89376058</v>
      </c>
      <c r="L7" s="14">
        <v>22.815699237</v>
      </c>
      <c r="M7" s="14">
        <f t="shared" si="1"/>
        <v>104.31649000900001</v>
      </c>
      <c r="N7" s="2" t="str">
        <f t="shared" si="2"/>
        <v>Q3 2009</v>
      </c>
      <c r="P7" s="15" t="s">
        <v>87</v>
      </c>
      <c r="Q7" s="15">
        <v>2009</v>
      </c>
      <c r="R7" s="14">
        <v>27.799278389000001</v>
      </c>
      <c r="S7" s="14">
        <v>21.852701880000001</v>
      </c>
      <c r="T7" s="14">
        <v>49.651980268999999</v>
      </c>
      <c r="U7" s="14">
        <v>9.7520359320000001</v>
      </c>
      <c r="V7" s="14">
        <v>10.203013991000001</v>
      </c>
      <c r="W7" s="14">
        <v>19.955049923000001</v>
      </c>
      <c r="X7" s="14">
        <v>5.3264372800000004</v>
      </c>
      <c r="Y7" s="14">
        <v>6.5673233</v>
      </c>
      <c r="Z7" s="14">
        <v>11.89376058</v>
      </c>
      <c r="AA7" s="14">
        <v>22.815699237</v>
      </c>
      <c r="AB7" s="14">
        <f t="shared" si="3"/>
        <v>104.31649000900001</v>
      </c>
      <c r="AC7" s="2" t="str">
        <f t="shared" si="4"/>
        <v>T3 2009</v>
      </c>
      <c r="AE7" s="15" t="s">
        <v>65</v>
      </c>
      <c r="AF7" s="15">
        <v>2009</v>
      </c>
      <c r="AG7" s="14">
        <v>27.799278389000001</v>
      </c>
      <c r="AH7" s="14">
        <v>21.852701880000001</v>
      </c>
      <c r="AI7" s="14">
        <v>49.651980268999999</v>
      </c>
      <c r="AJ7" s="14">
        <v>9.7520359320000001</v>
      </c>
      <c r="AK7" s="14">
        <v>10.203013991000001</v>
      </c>
      <c r="AL7" s="14">
        <v>19.955049923000001</v>
      </c>
      <c r="AM7" s="14">
        <v>5.3264372800000004</v>
      </c>
      <c r="AN7" s="14">
        <v>6.5673233</v>
      </c>
      <c r="AO7" s="14">
        <v>11.89376058</v>
      </c>
      <c r="AP7" s="14">
        <v>22.815699237</v>
      </c>
      <c r="AQ7" s="14">
        <f t="shared" si="5"/>
        <v>104.31649000900001</v>
      </c>
      <c r="AR7" s="2" t="str">
        <f t="shared" si="6"/>
        <v>Q3 2009</v>
      </c>
      <c r="AW7" s="2" t="s">
        <v>87</v>
      </c>
      <c r="AX7" s="2">
        <v>2009</v>
      </c>
      <c r="AY7" s="16">
        <v>27.799278389000001</v>
      </c>
      <c r="AZ7" s="16">
        <v>21.852701880000001</v>
      </c>
      <c r="BA7" s="16">
        <v>49.651980268999999</v>
      </c>
      <c r="BB7" s="16">
        <v>9.7520359320000001</v>
      </c>
      <c r="BC7" s="16">
        <v>10.203013991000001</v>
      </c>
      <c r="BD7" s="16">
        <v>19.955049923000001</v>
      </c>
      <c r="BE7" s="16">
        <v>5.3264372800000004</v>
      </c>
      <c r="BF7" s="16">
        <v>6.5673233</v>
      </c>
      <c r="BG7" s="16">
        <v>11.89376058</v>
      </c>
      <c r="BH7" s="16">
        <v>22.815699237</v>
      </c>
      <c r="BI7" s="14">
        <f t="shared" si="7"/>
        <v>104.31649000900001</v>
      </c>
      <c r="BJ7" s="2" t="str">
        <f t="shared" si="0"/>
        <v>T3 2009</v>
      </c>
    </row>
    <row r="8" spans="1:62" ht="15" x14ac:dyDescent="0.2">
      <c r="A8" s="13" t="s">
        <v>66</v>
      </c>
      <c r="B8" s="13">
        <v>2009</v>
      </c>
      <c r="C8" s="14">
        <v>15.055611593</v>
      </c>
      <c r="D8" s="14">
        <v>18.005204669000001</v>
      </c>
      <c r="E8" s="14">
        <v>33.060816262000003</v>
      </c>
      <c r="F8" s="14">
        <v>6.0251299439999997</v>
      </c>
      <c r="G8" s="14">
        <v>10.070360834000001</v>
      </c>
      <c r="H8" s="14">
        <v>16.095490777999998</v>
      </c>
      <c r="I8" s="14">
        <v>3.9964543990000001</v>
      </c>
      <c r="J8" s="14">
        <v>8.9434691070000003</v>
      </c>
      <c r="K8" s="14">
        <v>12.939923506</v>
      </c>
      <c r="L8" s="14">
        <v>14.642269000000001</v>
      </c>
      <c r="M8" s="14">
        <f t="shared" si="1"/>
        <v>76.738499546</v>
      </c>
      <c r="N8" s="2" t="str">
        <f t="shared" si="2"/>
        <v>Q4 2009</v>
      </c>
      <c r="P8" s="15" t="s">
        <v>88</v>
      </c>
      <c r="Q8" s="15">
        <v>2009</v>
      </c>
      <c r="R8" s="14">
        <v>15.055611593</v>
      </c>
      <c r="S8" s="14">
        <v>18.005204669000001</v>
      </c>
      <c r="T8" s="14">
        <v>33.060816262000003</v>
      </c>
      <c r="U8" s="14">
        <v>6.0251299439999997</v>
      </c>
      <c r="V8" s="14">
        <v>10.070360834000001</v>
      </c>
      <c r="W8" s="14">
        <v>16.095490777999998</v>
      </c>
      <c r="X8" s="14">
        <v>3.9964543990000001</v>
      </c>
      <c r="Y8" s="14">
        <v>8.9434691070000003</v>
      </c>
      <c r="Z8" s="14">
        <v>12.939923506</v>
      </c>
      <c r="AA8" s="14">
        <v>14.642269000000001</v>
      </c>
      <c r="AB8" s="14">
        <f t="shared" si="3"/>
        <v>76.738499546</v>
      </c>
      <c r="AC8" s="2" t="str">
        <f t="shared" si="4"/>
        <v>T4 2009</v>
      </c>
      <c r="AE8" s="15" t="s">
        <v>66</v>
      </c>
      <c r="AF8" s="15">
        <v>2009</v>
      </c>
      <c r="AG8" s="14">
        <v>15.055611593</v>
      </c>
      <c r="AH8" s="14">
        <v>18.005204669000001</v>
      </c>
      <c r="AI8" s="14">
        <v>33.060816262000003</v>
      </c>
      <c r="AJ8" s="14">
        <v>6.0251299439999997</v>
      </c>
      <c r="AK8" s="14">
        <v>10.070360834000001</v>
      </c>
      <c r="AL8" s="14">
        <v>16.095490777999998</v>
      </c>
      <c r="AM8" s="14">
        <v>3.9964543990000001</v>
      </c>
      <c r="AN8" s="14">
        <v>8.9434691070000003</v>
      </c>
      <c r="AO8" s="14">
        <v>12.939923506</v>
      </c>
      <c r="AP8" s="14">
        <v>14.642269000000001</v>
      </c>
      <c r="AQ8" s="14">
        <f t="shared" si="5"/>
        <v>76.738499546</v>
      </c>
      <c r="AR8" s="2" t="str">
        <f t="shared" si="6"/>
        <v>Q4 2009</v>
      </c>
      <c r="AW8" s="2" t="s">
        <v>88</v>
      </c>
      <c r="AX8" s="2">
        <v>2009</v>
      </c>
      <c r="AY8" s="16">
        <v>15.055611593</v>
      </c>
      <c r="AZ8" s="16">
        <v>18.005204669000001</v>
      </c>
      <c r="BA8" s="16">
        <v>33.060816262000003</v>
      </c>
      <c r="BB8" s="16">
        <v>6.0251299439999997</v>
      </c>
      <c r="BC8" s="16">
        <v>10.070360834000001</v>
      </c>
      <c r="BD8" s="16">
        <v>16.095490777999998</v>
      </c>
      <c r="BE8" s="16">
        <v>3.9964543990000001</v>
      </c>
      <c r="BF8" s="16">
        <v>8.9434691070000003</v>
      </c>
      <c r="BG8" s="16">
        <v>12.939923506</v>
      </c>
      <c r="BH8" s="16">
        <v>14.642269000000001</v>
      </c>
      <c r="BI8" s="14">
        <f t="shared" si="7"/>
        <v>76.738499546</v>
      </c>
      <c r="BJ8" s="2" t="str">
        <f t="shared" si="0"/>
        <v>T4 2009</v>
      </c>
    </row>
    <row r="9" spans="1:62" ht="15" x14ac:dyDescent="0.2">
      <c r="A9" s="13" t="s">
        <v>63</v>
      </c>
      <c r="B9" s="13">
        <v>2010</v>
      </c>
      <c r="C9" s="14">
        <v>11.944697293999999</v>
      </c>
      <c r="D9" s="14">
        <v>16.531947646999999</v>
      </c>
      <c r="E9" s="14">
        <v>28.476644941</v>
      </c>
      <c r="F9" s="14">
        <v>4.7139461760000003</v>
      </c>
      <c r="G9" s="14">
        <v>9.3286199500000002</v>
      </c>
      <c r="H9" s="14">
        <v>14.042566126000001</v>
      </c>
      <c r="I9" s="14">
        <v>3.631061248</v>
      </c>
      <c r="J9" s="14">
        <v>8.8583835999999998</v>
      </c>
      <c r="K9" s="14">
        <v>12.489444848</v>
      </c>
      <c r="L9" s="14">
        <v>13.651713989999999</v>
      </c>
      <c r="M9" s="14">
        <f t="shared" si="1"/>
        <v>68.660369904999996</v>
      </c>
      <c r="N9" s="2" t="str">
        <f t="shared" si="2"/>
        <v>Q1 2010</v>
      </c>
      <c r="P9" s="15" t="s">
        <v>85</v>
      </c>
      <c r="Q9" s="15">
        <v>2010</v>
      </c>
      <c r="R9" s="14">
        <v>11.944697293999999</v>
      </c>
      <c r="S9" s="14">
        <v>16.531947646999999</v>
      </c>
      <c r="T9" s="14">
        <v>28.476644941</v>
      </c>
      <c r="U9" s="14">
        <v>4.7139461760000003</v>
      </c>
      <c r="V9" s="14">
        <v>9.3286199500000002</v>
      </c>
      <c r="W9" s="14">
        <v>14.042566126000001</v>
      </c>
      <c r="X9" s="14">
        <v>3.631061248</v>
      </c>
      <c r="Y9" s="14">
        <v>8.8583835999999998</v>
      </c>
      <c r="Z9" s="14">
        <v>12.489444848</v>
      </c>
      <c r="AA9" s="14">
        <v>13.651713989999999</v>
      </c>
      <c r="AB9" s="14">
        <f t="shared" si="3"/>
        <v>68.660369904999996</v>
      </c>
      <c r="AC9" s="2" t="str">
        <f t="shared" si="4"/>
        <v>T1 2010</v>
      </c>
      <c r="AE9" s="15" t="s">
        <v>63</v>
      </c>
      <c r="AF9" s="15">
        <v>2010</v>
      </c>
      <c r="AG9" s="14">
        <v>11.944697293999999</v>
      </c>
      <c r="AH9" s="14">
        <v>16.531947646999999</v>
      </c>
      <c r="AI9" s="14">
        <v>28.476644941</v>
      </c>
      <c r="AJ9" s="14">
        <v>4.7139461760000003</v>
      </c>
      <c r="AK9" s="14">
        <v>9.3286199500000002</v>
      </c>
      <c r="AL9" s="14">
        <v>14.042566126000001</v>
      </c>
      <c r="AM9" s="14">
        <v>3.631061248</v>
      </c>
      <c r="AN9" s="14">
        <v>8.8583835999999998</v>
      </c>
      <c r="AO9" s="14">
        <v>12.489444848</v>
      </c>
      <c r="AP9" s="14">
        <v>13.651713989999999</v>
      </c>
      <c r="AQ9" s="14">
        <f t="shared" si="5"/>
        <v>68.660369904999996</v>
      </c>
      <c r="AR9" s="2" t="str">
        <f t="shared" si="6"/>
        <v>Q1 2010</v>
      </c>
      <c r="AW9" s="2" t="s">
        <v>85</v>
      </c>
      <c r="AX9" s="2">
        <v>2010</v>
      </c>
      <c r="AY9" s="16">
        <v>11.944697293999999</v>
      </c>
      <c r="AZ9" s="16">
        <v>16.531947646999999</v>
      </c>
      <c r="BA9" s="16">
        <v>28.476644941</v>
      </c>
      <c r="BB9" s="16">
        <v>4.7139461760000003</v>
      </c>
      <c r="BC9" s="16">
        <v>9.3286199500000002</v>
      </c>
      <c r="BD9" s="16">
        <v>14.042566126000001</v>
      </c>
      <c r="BE9" s="16">
        <v>3.631061248</v>
      </c>
      <c r="BF9" s="16">
        <v>8.8583835999999998</v>
      </c>
      <c r="BG9" s="16">
        <v>12.489444848</v>
      </c>
      <c r="BH9" s="16">
        <v>13.651713989999999</v>
      </c>
      <c r="BI9" s="14">
        <f t="shared" si="7"/>
        <v>68.660369904999996</v>
      </c>
      <c r="BJ9" s="2" t="str">
        <f t="shared" si="0"/>
        <v>T1 2010</v>
      </c>
    </row>
    <row r="10" spans="1:62" ht="15" x14ac:dyDescent="0.2">
      <c r="A10" s="13" t="s">
        <v>64</v>
      </c>
      <c r="B10" s="13">
        <v>2010</v>
      </c>
      <c r="C10" s="14">
        <v>18.62367673</v>
      </c>
      <c r="D10" s="14">
        <v>22.057906187</v>
      </c>
      <c r="E10" s="14">
        <v>40.681582917</v>
      </c>
      <c r="F10" s="14">
        <v>6.4039602420000001</v>
      </c>
      <c r="G10" s="14">
        <v>11.571975083</v>
      </c>
      <c r="H10" s="14">
        <v>17.975935324999998</v>
      </c>
      <c r="I10" s="14">
        <v>3.9608977510000001</v>
      </c>
      <c r="J10" s="14">
        <v>10.02516878</v>
      </c>
      <c r="K10" s="14">
        <v>13.986066531000001</v>
      </c>
      <c r="L10" s="14">
        <v>15.9703886</v>
      </c>
      <c r="M10" s="14">
        <f t="shared" si="1"/>
        <v>88.613973372999993</v>
      </c>
      <c r="N10" s="2" t="str">
        <f t="shared" si="2"/>
        <v>Q2 2010</v>
      </c>
      <c r="P10" s="15" t="s">
        <v>86</v>
      </c>
      <c r="Q10" s="15">
        <v>2010</v>
      </c>
      <c r="R10" s="14">
        <v>18.62367673</v>
      </c>
      <c r="S10" s="14">
        <v>22.057906187</v>
      </c>
      <c r="T10" s="14">
        <v>40.681582917</v>
      </c>
      <c r="U10" s="14">
        <v>6.4039602420000001</v>
      </c>
      <c r="V10" s="14">
        <v>11.571975083</v>
      </c>
      <c r="W10" s="14">
        <v>17.975935324999998</v>
      </c>
      <c r="X10" s="14">
        <v>3.9608977510000001</v>
      </c>
      <c r="Y10" s="14">
        <v>10.02516878</v>
      </c>
      <c r="Z10" s="14">
        <v>13.986066531000001</v>
      </c>
      <c r="AA10" s="14">
        <v>15.9703886</v>
      </c>
      <c r="AB10" s="14">
        <f t="shared" si="3"/>
        <v>88.613973372999993</v>
      </c>
      <c r="AC10" s="2" t="str">
        <f t="shared" si="4"/>
        <v>T2 2010</v>
      </c>
      <c r="AE10" s="15" t="s">
        <v>64</v>
      </c>
      <c r="AF10" s="15">
        <v>2010</v>
      </c>
      <c r="AG10" s="14">
        <v>18.62367673</v>
      </c>
      <c r="AH10" s="14">
        <v>22.057906187</v>
      </c>
      <c r="AI10" s="14">
        <v>40.681582917</v>
      </c>
      <c r="AJ10" s="14">
        <v>6.4039602420000001</v>
      </c>
      <c r="AK10" s="14">
        <v>11.571975083</v>
      </c>
      <c r="AL10" s="14">
        <v>17.975935324999998</v>
      </c>
      <c r="AM10" s="14">
        <v>3.9608977510000001</v>
      </c>
      <c r="AN10" s="14">
        <v>10.02516878</v>
      </c>
      <c r="AO10" s="14">
        <v>13.986066531000001</v>
      </c>
      <c r="AP10" s="14">
        <v>15.9703886</v>
      </c>
      <c r="AQ10" s="14">
        <f t="shared" si="5"/>
        <v>88.613973372999993</v>
      </c>
      <c r="AR10" s="2" t="str">
        <f t="shared" si="6"/>
        <v>Q2 2010</v>
      </c>
      <c r="AW10" s="2" t="s">
        <v>86</v>
      </c>
      <c r="AX10" s="2">
        <v>2010</v>
      </c>
      <c r="AY10" s="16">
        <v>18.62367673</v>
      </c>
      <c r="AZ10" s="16">
        <v>22.057906187</v>
      </c>
      <c r="BA10" s="16">
        <v>40.681582917</v>
      </c>
      <c r="BB10" s="16">
        <v>6.4039602420000001</v>
      </c>
      <c r="BC10" s="16">
        <v>11.571975083</v>
      </c>
      <c r="BD10" s="16">
        <v>17.975935324999998</v>
      </c>
      <c r="BE10" s="16">
        <v>3.9608977510000001</v>
      </c>
      <c r="BF10" s="16">
        <v>10.02516878</v>
      </c>
      <c r="BG10" s="16">
        <v>13.986066531000001</v>
      </c>
      <c r="BH10" s="16">
        <v>15.9703886</v>
      </c>
      <c r="BI10" s="14">
        <f t="shared" si="7"/>
        <v>88.613973372999993</v>
      </c>
      <c r="BJ10" s="2" t="str">
        <f t="shared" si="0"/>
        <v>T2 2010</v>
      </c>
    </row>
    <row r="11" spans="1:62" ht="15" x14ac:dyDescent="0.2">
      <c r="A11" s="13" t="s">
        <v>65</v>
      </c>
      <c r="B11" s="13">
        <v>2010</v>
      </c>
      <c r="C11" s="14">
        <v>25.311827922999999</v>
      </c>
      <c r="D11" s="14">
        <v>24.448096692</v>
      </c>
      <c r="E11" s="14">
        <v>49.759924615000003</v>
      </c>
      <c r="F11" s="14">
        <v>9.1336981440000002</v>
      </c>
      <c r="G11" s="14">
        <v>11.723521085</v>
      </c>
      <c r="H11" s="14">
        <v>20.857219228999998</v>
      </c>
      <c r="I11" s="14">
        <v>6.4622000509999999</v>
      </c>
      <c r="J11" s="14">
        <v>10.359422723</v>
      </c>
      <c r="K11" s="14">
        <v>16.821622774000001</v>
      </c>
      <c r="L11" s="14">
        <v>16.244108506</v>
      </c>
      <c r="M11" s="14">
        <f t="shared" si="1"/>
        <v>103.68287512400001</v>
      </c>
      <c r="N11" s="2" t="str">
        <f t="shared" si="2"/>
        <v>Q3 2010</v>
      </c>
      <c r="P11" s="15" t="s">
        <v>87</v>
      </c>
      <c r="Q11" s="15">
        <v>2010</v>
      </c>
      <c r="R11" s="14">
        <v>25.311827922999999</v>
      </c>
      <c r="S11" s="14">
        <v>24.448096692</v>
      </c>
      <c r="T11" s="14">
        <v>49.759924615000003</v>
      </c>
      <c r="U11" s="14">
        <v>9.1336981440000002</v>
      </c>
      <c r="V11" s="14">
        <v>11.723521085</v>
      </c>
      <c r="W11" s="14">
        <v>20.857219228999998</v>
      </c>
      <c r="X11" s="14">
        <v>6.4622000509999999</v>
      </c>
      <c r="Y11" s="14">
        <v>10.359422723</v>
      </c>
      <c r="Z11" s="14">
        <v>16.821622774000001</v>
      </c>
      <c r="AA11" s="14">
        <v>16.244108506</v>
      </c>
      <c r="AB11" s="14">
        <f t="shared" si="3"/>
        <v>103.68287512400001</v>
      </c>
      <c r="AC11" s="2" t="str">
        <f t="shared" si="4"/>
        <v>T3 2010</v>
      </c>
      <c r="AE11" s="15" t="s">
        <v>65</v>
      </c>
      <c r="AF11" s="15">
        <v>2010</v>
      </c>
      <c r="AG11" s="14">
        <v>25.311827922999999</v>
      </c>
      <c r="AH11" s="14">
        <v>24.448096692</v>
      </c>
      <c r="AI11" s="14">
        <v>49.759924615000003</v>
      </c>
      <c r="AJ11" s="14">
        <v>9.1336981440000002</v>
      </c>
      <c r="AK11" s="14">
        <v>11.723521085</v>
      </c>
      <c r="AL11" s="14">
        <v>20.857219228999998</v>
      </c>
      <c r="AM11" s="14">
        <v>6.4622000509999999</v>
      </c>
      <c r="AN11" s="14">
        <v>10.359422723</v>
      </c>
      <c r="AO11" s="14">
        <v>16.821622774000001</v>
      </c>
      <c r="AP11" s="14">
        <v>16.244108506</v>
      </c>
      <c r="AQ11" s="14">
        <f t="shared" si="5"/>
        <v>103.68287512400001</v>
      </c>
      <c r="AR11" s="2" t="str">
        <f t="shared" si="6"/>
        <v>Q3 2010</v>
      </c>
      <c r="AW11" s="2" t="s">
        <v>87</v>
      </c>
      <c r="AX11" s="2">
        <v>2010</v>
      </c>
      <c r="AY11" s="16">
        <v>25.311827922999999</v>
      </c>
      <c r="AZ11" s="16">
        <v>24.448096692</v>
      </c>
      <c r="BA11" s="16">
        <v>49.759924615000003</v>
      </c>
      <c r="BB11" s="16">
        <v>9.1336981440000002</v>
      </c>
      <c r="BC11" s="16">
        <v>11.723521085</v>
      </c>
      <c r="BD11" s="16">
        <v>20.857219228999998</v>
      </c>
      <c r="BE11" s="16">
        <v>6.4622000509999999</v>
      </c>
      <c r="BF11" s="16">
        <v>10.359422723</v>
      </c>
      <c r="BG11" s="16">
        <v>16.821622774000001</v>
      </c>
      <c r="BH11" s="16">
        <v>16.244108506</v>
      </c>
      <c r="BI11" s="14">
        <f t="shared" si="7"/>
        <v>103.68287512400001</v>
      </c>
      <c r="BJ11" s="2" t="str">
        <f t="shared" si="0"/>
        <v>T3 2010</v>
      </c>
    </row>
    <row r="12" spans="1:62" ht="15" x14ac:dyDescent="0.2">
      <c r="A12" s="13" t="s">
        <v>66</v>
      </c>
      <c r="B12" s="13">
        <v>2010</v>
      </c>
      <c r="C12" s="14">
        <v>17.893883018</v>
      </c>
      <c r="D12" s="14">
        <v>14.288019838</v>
      </c>
      <c r="E12" s="14">
        <v>32.181902856000001</v>
      </c>
      <c r="F12" s="14">
        <v>8.2909832919999999</v>
      </c>
      <c r="G12" s="14">
        <v>7.7586659720000002</v>
      </c>
      <c r="H12" s="14">
        <v>16.049649263999999</v>
      </c>
      <c r="I12" s="14">
        <v>8.3600946290000007</v>
      </c>
      <c r="J12" s="14">
        <v>8.2871549400000006</v>
      </c>
      <c r="K12" s="14">
        <v>16.647249569</v>
      </c>
      <c r="L12" s="14">
        <v>15.321607439999999</v>
      </c>
      <c r="M12" s="14">
        <f t="shared" si="1"/>
        <v>80.200409128999993</v>
      </c>
      <c r="N12" s="2" t="str">
        <f t="shared" si="2"/>
        <v>Q4 2010</v>
      </c>
      <c r="P12" s="15" t="s">
        <v>88</v>
      </c>
      <c r="Q12" s="15">
        <v>2010</v>
      </c>
      <c r="R12" s="14">
        <v>17.893883018</v>
      </c>
      <c r="S12" s="14">
        <v>14.288019838</v>
      </c>
      <c r="T12" s="14">
        <v>32.181902856000001</v>
      </c>
      <c r="U12" s="14">
        <v>8.2909832919999999</v>
      </c>
      <c r="V12" s="14">
        <v>7.7586659720000002</v>
      </c>
      <c r="W12" s="14">
        <v>16.049649263999999</v>
      </c>
      <c r="X12" s="14">
        <v>8.3600946290000007</v>
      </c>
      <c r="Y12" s="14">
        <v>8.2871549400000006</v>
      </c>
      <c r="Z12" s="14">
        <v>16.647249569</v>
      </c>
      <c r="AA12" s="14">
        <v>15.321607439999999</v>
      </c>
      <c r="AB12" s="14">
        <f t="shared" si="3"/>
        <v>80.200409128999993</v>
      </c>
      <c r="AC12" s="2" t="str">
        <f t="shared" si="4"/>
        <v>T4 2010</v>
      </c>
      <c r="AE12" s="15" t="s">
        <v>66</v>
      </c>
      <c r="AF12" s="15">
        <v>2010</v>
      </c>
      <c r="AG12" s="14">
        <v>17.893883018</v>
      </c>
      <c r="AH12" s="14">
        <v>14.288019838</v>
      </c>
      <c r="AI12" s="14">
        <v>32.181902856000001</v>
      </c>
      <c r="AJ12" s="14">
        <v>8.2909832919999999</v>
      </c>
      <c r="AK12" s="14">
        <v>7.7586659720000002</v>
      </c>
      <c r="AL12" s="14">
        <v>16.049649263999999</v>
      </c>
      <c r="AM12" s="14">
        <v>8.3600946290000007</v>
      </c>
      <c r="AN12" s="14">
        <v>8.2871549400000006</v>
      </c>
      <c r="AO12" s="14">
        <v>16.647249569</v>
      </c>
      <c r="AP12" s="14">
        <v>15.321607439999999</v>
      </c>
      <c r="AQ12" s="14">
        <f t="shared" si="5"/>
        <v>80.200409128999993</v>
      </c>
      <c r="AR12" s="2" t="str">
        <f t="shared" si="6"/>
        <v>Q4 2010</v>
      </c>
      <c r="AW12" s="2" t="s">
        <v>88</v>
      </c>
      <c r="AX12" s="2">
        <v>2010</v>
      </c>
      <c r="AY12" s="16">
        <v>17.893883018</v>
      </c>
      <c r="AZ12" s="16">
        <v>14.288019838</v>
      </c>
      <c r="BA12" s="16">
        <v>32.181902856000001</v>
      </c>
      <c r="BB12" s="16">
        <v>8.2909832919999999</v>
      </c>
      <c r="BC12" s="16">
        <v>7.7586659720000002</v>
      </c>
      <c r="BD12" s="16">
        <v>16.049649263999999</v>
      </c>
      <c r="BE12" s="16">
        <v>8.3600946290000007</v>
      </c>
      <c r="BF12" s="16">
        <v>8.2871549400000006</v>
      </c>
      <c r="BG12" s="16">
        <v>16.647249569</v>
      </c>
      <c r="BH12" s="16">
        <v>15.321607439999999</v>
      </c>
      <c r="BI12" s="14">
        <f t="shared" si="7"/>
        <v>80.200409128999993</v>
      </c>
      <c r="BJ12" s="2" t="str">
        <f t="shared" si="0"/>
        <v>T4 2010</v>
      </c>
    </row>
    <row r="13" spans="1:62" ht="15" x14ac:dyDescent="0.2">
      <c r="A13" s="13" t="s">
        <v>63</v>
      </c>
      <c r="B13" s="13">
        <v>2011</v>
      </c>
      <c r="C13" s="14">
        <v>11.609315110000001</v>
      </c>
      <c r="D13" s="14">
        <v>15.419091126</v>
      </c>
      <c r="E13" s="14">
        <v>27.028406235999999</v>
      </c>
      <c r="F13" s="14">
        <v>4.9995035999999997</v>
      </c>
      <c r="G13" s="14">
        <v>8.5213230039999992</v>
      </c>
      <c r="H13" s="14">
        <v>13.520826604</v>
      </c>
      <c r="I13" s="14">
        <v>5.0281319079999998</v>
      </c>
      <c r="J13" s="14">
        <v>9.7743236000000007</v>
      </c>
      <c r="K13" s="14">
        <v>14.802455508</v>
      </c>
      <c r="L13" s="14">
        <v>13.655345410000001</v>
      </c>
      <c r="M13" s="14">
        <f t="shared" si="1"/>
        <v>69.007033758000006</v>
      </c>
      <c r="N13" s="2" t="str">
        <f t="shared" si="2"/>
        <v>Q1 2011</v>
      </c>
      <c r="P13" s="15" t="s">
        <v>85</v>
      </c>
      <c r="Q13" s="15">
        <v>2011</v>
      </c>
      <c r="R13" s="14">
        <v>11.609315110000001</v>
      </c>
      <c r="S13" s="14">
        <v>15.419091126</v>
      </c>
      <c r="T13" s="14">
        <v>27.028406235999999</v>
      </c>
      <c r="U13" s="14">
        <v>4.9995035999999997</v>
      </c>
      <c r="V13" s="14">
        <v>8.5213230039999992</v>
      </c>
      <c r="W13" s="14">
        <v>13.520826604</v>
      </c>
      <c r="X13" s="14">
        <v>5.0281319079999998</v>
      </c>
      <c r="Y13" s="14">
        <v>9.7743236000000007</v>
      </c>
      <c r="Z13" s="14">
        <v>14.802455508</v>
      </c>
      <c r="AA13" s="14">
        <v>13.655345410000001</v>
      </c>
      <c r="AB13" s="14">
        <f t="shared" si="3"/>
        <v>69.007033758000006</v>
      </c>
      <c r="AC13" s="2" t="str">
        <f t="shared" si="4"/>
        <v>T1 2011</v>
      </c>
      <c r="AE13" s="15" t="s">
        <v>63</v>
      </c>
      <c r="AF13" s="15">
        <v>2011</v>
      </c>
      <c r="AG13" s="14">
        <v>11.609315110000001</v>
      </c>
      <c r="AH13" s="14">
        <v>15.419091126</v>
      </c>
      <c r="AI13" s="14">
        <v>27.028406235999999</v>
      </c>
      <c r="AJ13" s="14">
        <v>4.9995035999999997</v>
      </c>
      <c r="AK13" s="14">
        <v>8.5213230039999992</v>
      </c>
      <c r="AL13" s="14">
        <v>13.520826604</v>
      </c>
      <c r="AM13" s="14">
        <v>5.0281319079999998</v>
      </c>
      <c r="AN13" s="14">
        <v>9.7743236000000007</v>
      </c>
      <c r="AO13" s="14">
        <v>14.802455508</v>
      </c>
      <c r="AP13" s="14">
        <v>13.655345410000001</v>
      </c>
      <c r="AQ13" s="14">
        <f t="shared" si="5"/>
        <v>69.007033758000006</v>
      </c>
      <c r="AR13" s="2" t="str">
        <f t="shared" si="6"/>
        <v>Q1 2011</v>
      </c>
      <c r="AW13" s="2" t="s">
        <v>85</v>
      </c>
      <c r="AX13" s="2">
        <v>2011</v>
      </c>
      <c r="AY13" s="16">
        <v>11.609315110000001</v>
      </c>
      <c r="AZ13" s="16">
        <v>15.419091126</v>
      </c>
      <c r="BA13" s="16">
        <v>27.028406235999999</v>
      </c>
      <c r="BB13" s="16">
        <v>4.9995035999999997</v>
      </c>
      <c r="BC13" s="16">
        <v>8.5213230039999992</v>
      </c>
      <c r="BD13" s="16">
        <v>13.520826604</v>
      </c>
      <c r="BE13" s="16">
        <v>5.0281319079999998</v>
      </c>
      <c r="BF13" s="16">
        <v>9.7743236000000007</v>
      </c>
      <c r="BG13" s="16">
        <v>14.802455508</v>
      </c>
      <c r="BH13" s="16">
        <v>13.655345410000001</v>
      </c>
      <c r="BI13" s="14">
        <f t="shared" si="7"/>
        <v>69.007033758000006</v>
      </c>
      <c r="BJ13" s="2" t="str">
        <f t="shared" si="0"/>
        <v>T1 2011</v>
      </c>
    </row>
    <row r="14" spans="1:62" ht="15" x14ac:dyDescent="0.2">
      <c r="A14" s="13" t="s">
        <v>64</v>
      </c>
      <c r="B14" s="13">
        <v>2011</v>
      </c>
      <c r="C14" s="14">
        <v>17.004186678</v>
      </c>
      <c r="D14" s="14">
        <v>19.118484451</v>
      </c>
      <c r="E14" s="14">
        <v>36.122671128999997</v>
      </c>
      <c r="F14" s="14">
        <v>6.6127033319999997</v>
      </c>
      <c r="G14" s="14">
        <v>10.026270672000001</v>
      </c>
      <c r="H14" s="14">
        <v>16.638974004000001</v>
      </c>
      <c r="I14" s="14">
        <v>5.1508188400000003</v>
      </c>
      <c r="J14" s="14">
        <v>9.9124147730000001</v>
      </c>
      <c r="K14" s="14">
        <v>15.063233613</v>
      </c>
      <c r="L14" s="14">
        <v>14.947292602999999</v>
      </c>
      <c r="M14" s="14">
        <f t="shared" si="1"/>
        <v>82.77217134899999</v>
      </c>
      <c r="N14" s="2" t="str">
        <f t="shared" si="2"/>
        <v>Q2 2011</v>
      </c>
      <c r="P14" s="15" t="s">
        <v>86</v>
      </c>
      <c r="Q14" s="15">
        <v>2011</v>
      </c>
      <c r="R14" s="14">
        <v>17.004186678</v>
      </c>
      <c r="S14" s="14">
        <v>19.118484451</v>
      </c>
      <c r="T14" s="14">
        <v>36.122671128999997</v>
      </c>
      <c r="U14" s="14">
        <v>6.6127033319999997</v>
      </c>
      <c r="V14" s="14">
        <v>10.026270672000001</v>
      </c>
      <c r="W14" s="14">
        <v>16.638974004000001</v>
      </c>
      <c r="X14" s="14">
        <v>5.1508188400000003</v>
      </c>
      <c r="Y14" s="14">
        <v>9.9124147730000001</v>
      </c>
      <c r="Z14" s="14">
        <v>15.063233613</v>
      </c>
      <c r="AA14" s="14">
        <v>14.947292602999999</v>
      </c>
      <c r="AB14" s="14">
        <f t="shared" si="3"/>
        <v>82.77217134899999</v>
      </c>
      <c r="AC14" s="2" t="str">
        <f t="shared" si="4"/>
        <v>T2 2011</v>
      </c>
      <c r="AE14" s="15" t="s">
        <v>64</v>
      </c>
      <c r="AF14" s="15">
        <v>2011</v>
      </c>
      <c r="AG14" s="14">
        <v>17.004186678</v>
      </c>
      <c r="AH14" s="14">
        <v>19.118484451</v>
      </c>
      <c r="AI14" s="14">
        <v>36.122671128999997</v>
      </c>
      <c r="AJ14" s="14">
        <v>6.6127033319999997</v>
      </c>
      <c r="AK14" s="14">
        <v>10.026270672000001</v>
      </c>
      <c r="AL14" s="14">
        <v>16.638974004000001</v>
      </c>
      <c r="AM14" s="14">
        <v>5.1508188400000003</v>
      </c>
      <c r="AN14" s="14">
        <v>9.9124147730000001</v>
      </c>
      <c r="AO14" s="14">
        <v>15.063233613</v>
      </c>
      <c r="AP14" s="14">
        <v>14.947292602999999</v>
      </c>
      <c r="AQ14" s="14">
        <f t="shared" si="5"/>
        <v>82.77217134899999</v>
      </c>
      <c r="AR14" s="2" t="str">
        <f t="shared" si="6"/>
        <v>Q2 2011</v>
      </c>
      <c r="AW14" s="2" t="s">
        <v>86</v>
      </c>
      <c r="AX14" s="2">
        <v>2011</v>
      </c>
      <c r="AY14" s="16">
        <v>17.004186678</v>
      </c>
      <c r="AZ14" s="16">
        <v>19.118484451</v>
      </c>
      <c r="BA14" s="16">
        <v>36.122671128999997</v>
      </c>
      <c r="BB14" s="16">
        <v>6.6127033319999997</v>
      </c>
      <c r="BC14" s="16">
        <v>10.026270672000001</v>
      </c>
      <c r="BD14" s="16">
        <v>16.638974004000001</v>
      </c>
      <c r="BE14" s="16">
        <v>5.1508188400000003</v>
      </c>
      <c r="BF14" s="16">
        <v>9.9124147730000001</v>
      </c>
      <c r="BG14" s="16">
        <v>15.063233613</v>
      </c>
      <c r="BH14" s="16">
        <v>14.947292602999999</v>
      </c>
      <c r="BI14" s="14">
        <f t="shared" si="7"/>
        <v>82.77217134899999</v>
      </c>
      <c r="BJ14" s="2" t="str">
        <f t="shared" si="0"/>
        <v>T2 2011</v>
      </c>
    </row>
    <row r="15" spans="1:62" ht="15" x14ac:dyDescent="0.2">
      <c r="A15" s="13" t="s">
        <v>65</v>
      </c>
      <c r="B15" s="13">
        <v>2011</v>
      </c>
      <c r="C15" s="14">
        <v>21.887474010999998</v>
      </c>
      <c r="D15" s="14">
        <v>17.807679105999998</v>
      </c>
      <c r="E15" s="14">
        <v>39.695153116999997</v>
      </c>
      <c r="F15" s="14">
        <v>9.3496144020000003</v>
      </c>
      <c r="G15" s="14">
        <v>11.55577287</v>
      </c>
      <c r="H15" s="14">
        <v>20.905387271999999</v>
      </c>
      <c r="I15" s="14">
        <v>5.9267907739999997</v>
      </c>
      <c r="J15" s="14">
        <v>8.576955517</v>
      </c>
      <c r="K15" s="14">
        <v>14.503746291000001</v>
      </c>
      <c r="L15" s="14">
        <v>14.060988712</v>
      </c>
      <c r="M15" s="14">
        <f t="shared" si="1"/>
        <v>89.165275391999998</v>
      </c>
      <c r="N15" s="2" t="str">
        <f t="shared" si="2"/>
        <v>Q3 2011</v>
      </c>
      <c r="P15" s="15" t="s">
        <v>87</v>
      </c>
      <c r="Q15" s="15">
        <v>2011</v>
      </c>
      <c r="R15" s="14">
        <v>21.887474010999998</v>
      </c>
      <c r="S15" s="14">
        <v>17.807679105999998</v>
      </c>
      <c r="T15" s="14">
        <v>39.695153116999997</v>
      </c>
      <c r="U15" s="14">
        <v>9.3496144020000003</v>
      </c>
      <c r="V15" s="14">
        <v>11.55577287</v>
      </c>
      <c r="W15" s="14">
        <v>20.905387271999999</v>
      </c>
      <c r="X15" s="14">
        <v>5.9267907739999997</v>
      </c>
      <c r="Y15" s="14">
        <v>8.576955517</v>
      </c>
      <c r="Z15" s="14">
        <v>14.503746291000001</v>
      </c>
      <c r="AA15" s="14">
        <v>14.060988712</v>
      </c>
      <c r="AB15" s="14">
        <f t="shared" si="3"/>
        <v>89.165275391999998</v>
      </c>
      <c r="AC15" s="2" t="str">
        <f t="shared" si="4"/>
        <v>T3 2011</v>
      </c>
      <c r="AE15" s="15" t="s">
        <v>65</v>
      </c>
      <c r="AF15" s="15">
        <v>2011</v>
      </c>
      <c r="AG15" s="14">
        <v>21.887474010999998</v>
      </c>
      <c r="AH15" s="14">
        <v>17.807679105999998</v>
      </c>
      <c r="AI15" s="14">
        <v>39.695153116999997</v>
      </c>
      <c r="AJ15" s="14">
        <v>9.3496144020000003</v>
      </c>
      <c r="AK15" s="14">
        <v>11.55577287</v>
      </c>
      <c r="AL15" s="14">
        <v>20.905387271999999</v>
      </c>
      <c r="AM15" s="14">
        <v>5.9267907739999997</v>
      </c>
      <c r="AN15" s="14">
        <v>8.576955517</v>
      </c>
      <c r="AO15" s="14">
        <v>14.503746291000001</v>
      </c>
      <c r="AP15" s="14">
        <v>14.060988712</v>
      </c>
      <c r="AQ15" s="14">
        <f t="shared" si="5"/>
        <v>89.165275391999998</v>
      </c>
      <c r="AR15" s="2" t="str">
        <f t="shared" si="6"/>
        <v>Q3 2011</v>
      </c>
      <c r="AW15" s="2" t="s">
        <v>87</v>
      </c>
      <c r="AX15" s="2">
        <v>2011</v>
      </c>
      <c r="AY15" s="16">
        <v>21.887474010999998</v>
      </c>
      <c r="AZ15" s="16">
        <v>17.807679105999998</v>
      </c>
      <c r="BA15" s="16">
        <v>39.695153116999997</v>
      </c>
      <c r="BB15" s="16">
        <v>9.3496144020000003</v>
      </c>
      <c r="BC15" s="16">
        <v>11.55577287</v>
      </c>
      <c r="BD15" s="16">
        <v>20.905387271999999</v>
      </c>
      <c r="BE15" s="16">
        <v>5.9267907739999997</v>
      </c>
      <c r="BF15" s="16">
        <v>8.576955517</v>
      </c>
      <c r="BG15" s="16">
        <v>14.503746291000001</v>
      </c>
      <c r="BH15" s="16">
        <v>14.060988712</v>
      </c>
      <c r="BI15" s="14">
        <f t="shared" si="7"/>
        <v>89.165275391999998</v>
      </c>
      <c r="BJ15" s="2" t="str">
        <f t="shared" si="0"/>
        <v>T3 2011</v>
      </c>
    </row>
    <row r="16" spans="1:62" ht="15" x14ac:dyDescent="0.2">
      <c r="A16" s="13" t="s">
        <v>66</v>
      </c>
      <c r="B16" s="13">
        <v>2011</v>
      </c>
      <c r="C16" s="14">
        <v>12.090372063</v>
      </c>
      <c r="D16" s="14">
        <v>11.447455215</v>
      </c>
      <c r="E16" s="14">
        <v>23.537827278000002</v>
      </c>
      <c r="F16" s="14">
        <v>6.2948279300000003</v>
      </c>
      <c r="G16" s="14">
        <v>9.0601773980000004</v>
      </c>
      <c r="H16" s="14">
        <v>15.355005328000001</v>
      </c>
      <c r="I16" s="14">
        <v>5.0432952110000002</v>
      </c>
      <c r="J16" s="14">
        <v>8.2184079370000003</v>
      </c>
      <c r="K16" s="14">
        <v>13.261703148</v>
      </c>
      <c r="L16" s="14">
        <v>12.398366172999999</v>
      </c>
      <c r="M16" s="14">
        <f t="shared" si="1"/>
        <v>64.552901926999994</v>
      </c>
      <c r="N16" s="2" t="str">
        <f t="shared" si="2"/>
        <v>Q4 2011</v>
      </c>
      <c r="P16" s="15" t="s">
        <v>88</v>
      </c>
      <c r="Q16" s="15">
        <v>2011</v>
      </c>
      <c r="R16" s="14">
        <v>12.090372063</v>
      </c>
      <c r="S16" s="14">
        <v>11.447455215</v>
      </c>
      <c r="T16" s="14">
        <v>23.537827278000002</v>
      </c>
      <c r="U16" s="14">
        <v>6.2948279300000003</v>
      </c>
      <c r="V16" s="14">
        <v>9.0601773980000004</v>
      </c>
      <c r="W16" s="14">
        <v>15.355005328000001</v>
      </c>
      <c r="X16" s="14">
        <v>5.0432952110000002</v>
      </c>
      <c r="Y16" s="14">
        <v>8.2184079370000003</v>
      </c>
      <c r="Z16" s="14">
        <v>13.261703148</v>
      </c>
      <c r="AA16" s="14">
        <v>12.398366172999999</v>
      </c>
      <c r="AB16" s="14">
        <f t="shared" si="3"/>
        <v>64.552901926999994</v>
      </c>
      <c r="AC16" s="2" t="str">
        <f t="shared" si="4"/>
        <v>T4 2011</v>
      </c>
      <c r="AE16" s="15" t="s">
        <v>66</v>
      </c>
      <c r="AF16" s="15">
        <v>2011</v>
      </c>
      <c r="AG16" s="14">
        <v>12.090372063</v>
      </c>
      <c r="AH16" s="14">
        <v>11.447455215</v>
      </c>
      <c r="AI16" s="14">
        <v>23.537827278000002</v>
      </c>
      <c r="AJ16" s="14">
        <v>6.2948279300000003</v>
      </c>
      <c r="AK16" s="14">
        <v>9.0601773980000004</v>
      </c>
      <c r="AL16" s="14">
        <v>15.355005328000001</v>
      </c>
      <c r="AM16" s="14">
        <v>5.0432952110000002</v>
      </c>
      <c r="AN16" s="14">
        <v>8.2184079370000003</v>
      </c>
      <c r="AO16" s="14">
        <v>13.261703148</v>
      </c>
      <c r="AP16" s="14">
        <v>12.398366172999999</v>
      </c>
      <c r="AQ16" s="14">
        <f t="shared" si="5"/>
        <v>64.552901926999994</v>
      </c>
      <c r="AR16" s="2" t="str">
        <f t="shared" si="6"/>
        <v>Q4 2011</v>
      </c>
      <c r="AW16" s="2" t="s">
        <v>88</v>
      </c>
      <c r="AX16" s="2">
        <v>2011</v>
      </c>
      <c r="AY16" s="16">
        <v>12.090372063</v>
      </c>
      <c r="AZ16" s="16">
        <v>11.447455215</v>
      </c>
      <c r="BA16" s="16">
        <v>23.537827278000002</v>
      </c>
      <c r="BB16" s="16">
        <v>6.2948279300000003</v>
      </c>
      <c r="BC16" s="16">
        <v>9.0601773980000004</v>
      </c>
      <c r="BD16" s="16">
        <v>15.355005328000001</v>
      </c>
      <c r="BE16" s="16">
        <v>5.0432952110000002</v>
      </c>
      <c r="BF16" s="16">
        <v>8.2184079370000003</v>
      </c>
      <c r="BG16" s="16">
        <v>13.261703148</v>
      </c>
      <c r="BH16" s="16">
        <v>12.398366172999999</v>
      </c>
      <c r="BI16" s="14">
        <f t="shared" si="7"/>
        <v>64.552901926999994</v>
      </c>
      <c r="BJ16" s="2" t="str">
        <f t="shared" si="0"/>
        <v>T4 2011</v>
      </c>
    </row>
    <row r="17" spans="1:62" ht="15" x14ac:dyDescent="0.2">
      <c r="A17" s="13" t="s">
        <v>63</v>
      </c>
      <c r="B17" s="13">
        <v>2012</v>
      </c>
      <c r="C17" s="14">
        <v>10.172760289999999</v>
      </c>
      <c r="D17" s="14">
        <v>10.755175749999999</v>
      </c>
      <c r="E17" s="14">
        <v>20.927936039999999</v>
      </c>
      <c r="F17" s="14">
        <v>5.5451350509999999</v>
      </c>
      <c r="G17" s="14">
        <v>8.4567537730000009</v>
      </c>
      <c r="H17" s="14">
        <v>14.001888824</v>
      </c>
      <c r="I17" s="14">
        <v>4.639992565</v>
      </c>
      <c r="J17" s="14">
        <v>7.3737292510000003</v>
      </c>
      <c r="K17" s="14">
        <v>12.013721816</v>
      </c>
      <c r="L17" s="14">
        <v>13.306884755</v>
      </c>
      <c r="M17" s="14">
        <f t="shared" si="1"/>
        <v>60.250431434999996</v>
      </c>
      <c r="N17" s="2" t="str">
        <f t="shared" si="2"/>
        <v>Q1 2012</v>
      </c>
      <c r="P17" s="15" t="s">
        <v>85</v>
      </c>
      <c r="Q17" s="15">
        <v>2012</v>
      </c>
      <c r="R17" s="14">
        <v>10.172760289999999</v>
      </c>
      <c r="S17" s="14">
        <v>10.755175749999999</v>
      </c>
      <c r="T17" s="14">
        <v>20.927936039999999</v>
      </c>
      <c r="U17" s="14">
        <v>5.5451350509999999</v>
      </c>
      <c r="V17" s="14">
        <v>8.4567537730000009</v>
      </c>
      <c r="W17" s="14">
        <v>14.001888824</v>
      </c>
      <c r="X17" s="14">
        <v>4.639992565</v>
      </c>
      <c r="Y17" s="14">
        <v>7.3737292510000003</v>
      </c>
      <c r="Z17" s="14">
        <v>12.013721816</v>
      </c>
      <c r="AA17" s="14">
        <v>13.306884755</v>
      </c>
      <c r="AB17" s="14">
        <f t="shared" si="3"/>
        <v>60.250431434999996</v>
      </c>
      <c r="AC17" s="2" t="str">
        <f t="shared" si="4"/>
        <v>T1 2012</v>
      </c>
      <c r="AE17" s="15" t="s">
        <v>63</v>
      </c>
      <c r="AF17" s="15">
        <v>2012</v>
      </c>
      <c r="AG17" s="14">
        <v>10.172760289999999</v>
      </c>
      <c r="AH17" s="14">
        <v>10.755175749999999</v>
      </c>
      <c r="AI17" s="14">
        <v>20.927936039999999</v>
      </c>
      <c r="AJ17" s="14">
        <v>5.5451350509999999</v>
      </c>
      <c r="AK17" s="14">
        <v>8.4567537730000009</v>
      </c>
      <c r="AL17" s="14">
        <v>14.001888824</v>
      </c>
      <c r="AM17" s="14">
        <v>4.639992565</v>
      </c>
      <c r="AN17" s="14">
        <v>7.3737292510000003</v>
      </c>
      <c r="AO17" s="14">
        <v>12.013721816</v>
      </c>
      <c r="AP17" s="14">
        <v>13.306884755</v>
      </c>
      <c r="AQ17" s="14">
        <f t="shared" si="5"/>
        <v>60.250431434999996</v>
      </c>
      <c r="AR17" s="2" t="str">
        <f t="shared" si="6"/>
        <v>Q1 2012</v>
      </c>
      <c r="AW17" s="2" t="s">
        <v>85</v>
      </c>
      <c r="AX17" s="2">
        <v>2012</v>
      </c>
      <c r="AY17" s="16">
        <v>10.172760289999999</v>
      </c>
      <c r="AZ17" s="16">
        <v>10.755175749999999</v>
      </c>
      <c r="BA17" s="16">
        <v>20.927936039999999</v>
      </c>
      <c r="BB17" s="16">
        <v>5.5451350509999999</v>
      </c>
      <c r="BC17" s="16">
        <v>8.4567537730000009</v>
      </c>
      <c r="BD17" s="16">
        <v>14.001888824</v>
      </c>
      <c r="BE17" s="16">
        <v>4.639992565</v>
      </c>
      <c r="BF17" s="16">
        <v>7.3737292510000003</v>
      </c>
      <c r="BG17" s="16">
        <v>12.013721816</v>
      </c>
      <c r="BH17" s="16">
        <v>13.306884755</v>
      </c>
      <c r="BI17" s="14">
        <f t="shared" si="7"/>
        <v>60.250431434999996</v>
      </c>
      <c r="BJ17" s="2" t="str">
        <f t="shared" si="0"/>
        <v>T1 2012</v>
      </c>
    </row>
    <row r="18" spans="1:62" ht="15" x14ac:dyDescent="0.2">
      <c r="A18" s="13" t="s">
        <v>64</v>
      </c>
      <c r="B18" s="13">
        <v>2012</v>
      </c>
      <c r="C18" s="14">
        <v>15.217345713</v>
      </c>
      <c r="D18" s="14">
        <v>13.888002791</v>
      </c>
      <c r="E18" s="14">
        <v>29.105348503999998</v>
      </c>
      <c r="F18" s="14">
        <v>7.3655344149999999</v>
      </c>
      <c r="G18" s="14">
        <v>9.7694460190000001</v>
      </c>
      <c r="H18" s="14">
        <v>17.134980433999999</v>
      </c>
      <c r="I18" s="14">
        <v>5.4629432800000002</v>
      </c>
      <c r="J18" s="14">
        <v>7.5163960589999999</v>
      </c>
      <c r="K18" s="14">
        <v>12.979339338999999</v>
      </c>
      <c r="L18" s="14">
        <v>15.196288508</v>
      </c>
      <c r="M18" s="14">
        <f t="shared" si="1"/>
        <v>74.415956784999992</v>
      </c>
      <c r="N18" s="2" t="str">
        <f t="shared" si="2"/>
        <v>Q2 2012</v>
      </c>
      <c r="P18" s="15" t="s">
        <v>86</v>
      </c>
      <c r="Q18" s="15">
        <v>2012</v>
      </c>
      <c r="R18" s="14">
        <v>15.217345713</v>
      </c>
      <c r="S18" s="14">
        <v>13.888002791</v>
      </c>
      <c r="T18" s="14">
        <v>29.105348503999998</v>
      </c>
      <c r="U18" s="14">
        <v>7.3655344149999999</v>
      </c>
      <c r="V18" s="14">
        <v>9.7694460190000001</v>
      </c>
      <c r="W18" s="14">
        <v>17.134980433999999</v>
      </c>
      <c r="X18" s="14">
        <v>5.4629432800000002</v>
      </c>
      <c r="Y18" s="14">
        <v>7.5163960589999999</v>
      </c>
      <c r="Z18" s="14">
        <v>12.979339338999999</v>
      </c>
      <c r="AA18" s="14">
        <v>15.196288508</v>
      </c>
      <c r="AB18" s="14">
        <f t="shared" si="3"/>
        <v>74.415956784999992</v>
      </c>
      <c r="AC18" s="2" t="str">
        <f t="shared" si="4"/>
        <v>T2 2012</v>
      </c>
      <c r="AE18" s="15" t="s">
        <v>64</v>
      </c>
      <c r="AF18" s="15">
        <v>2012</v>
      </c>
      <c r="AG18" s="14">
        <v>15.217345713</v>
      </c>
      <c r="AH18" s="14">
        <v>13.888002791</v>
      </c>
      <c r="AI18" s="14">
        <v>29.105348503999998</v>
      </c>
      <c r="AJ18" s="14">
        <v>7.3655344149999999</v>
      </c>
      <c r="AK18" s="14">
        <v>9.7694460190000001</v>
      </c>
      <c r="AL18" s="14">
        <v>17.134980433999999</v>
      </c>
      <c r="AM18" s="14">
        <v>5.4629432800000002</v>
      </c>
      <c r="AN18" s="14">
        <v>7.5163960589999999</v>
      </c>
      <c r="AO18" s="14">
        <v>12.979339338999999</v>
      </c>
      <c r="AP18" s="14">
        <v>15.196288508</v>
      </c>
      <c r="AQ18" s="14">
        <f t="shared" si="5"/>
        <v>74.415956784999992</v>
      </c>
      <c r="AR18" s="2" t="str">
        <f t="shared" si="6"/>
        <v>Q2 2012</v>
      </c>
      <c r="AW18" s="2" t="s">
        <v>86</v>
      </c>
      <c r="AX18" s="2">
        <v>2012</v>
      </c>
      <c r="AY18" s="16">
        <v>15.217345713</v>
      </c>
      <c r="AZ18" s="16">
        <v>13.888002791</v>
      </c>
      <c r="BA18" s="16">
        <v>29.105348503999998</v>
      </c>
      <c r="BB18" s="16">
        <v>7.3655344149999999</v>
      </c>
      <c r="BC18" s="16">
        <v>9.7694460190000001</v>
      </c>
      <c r="BD18" s="16">
        <v>17.134980433999999</v>
      </c>
      <c r="BE18" s="16">
        <v>5.4629432800000002</v>
      </c>
      <c r="BF18" s="16">
        <v>7.5163960589999999</v>
      </c>
      <c r="BG18" s="16">
        <v>12.979339338999999</v>
      </c>
      <c r="BH18" s="16">
        <v>15.196288508</v>
      </c>
      <c r="BI18" s="14">
        <f t="shared" si="7"/>
        <v>74.415956784999992</v>
      </c>
      <c r="BJ18" s="2" t="str">
        <f t="shared" si="0"/>
        <v>T2 2012</v>
      </c>
    </row>
    <row r="19" spans="1:62" ht="15" x14ac:dyDescent="0.2">
      <c r="A19" s="13" t="s">
        <v>65</v>
      </c>
      <c r="B19" s="13">
        <v>2012</v>
      </c>
      <c r="C19" s="14">
        <v>22.515037547999999</v>
      </c>
      <c r="D19" s="14">
        <v>16.418480606999999</v>
      </c>
      <c r="E19" s="14">
        <v>38.933518155000002</v>
      </c>
      <c r="F19" s="14">
        <v>10.313673778</v>
      </c>
      <c r="G19" s="14">
        <v>10.910235692000001</v>
      </c>
      <c r="H19" s="14">
        <v>21.223909469999999</v>
      </c>
      <c r="I19" s="14">
        <v>6.7571890899999998</v>
      </c>
      <c r="J19" s="14">
        <v>7.1912137070000002</v>
      </c>
      <c r="K19" s="14">
        <v>13.948402797</v>
      </c>
      <c r="L19" s="14">
        <v>15.909405229000001</v>
      </c>
      <c r="M19" s="14">
        <f t="shared" si="1"/>
        <v>90.015235650999998</v>
      </c>
      <c r="N19" s="2" t="str">
        <f t="shared" si="2"/>
        <v>Q3 2012</v>
      </c>
      <c r="P19" s="15" t="s">
        <v>87</v>
      </c>
      <c r="Q19" s="15">
        <v>2012</v>
      </c>
      <c r="R19" s="14">
        <v>22.515037547999999</v>
      </c>
      <c r="S19" s="14">
        <v>16.418480606999999</v>
      </c>
      <c r="T19" s="14">
        <v>38.933518155000002</v>
      </c>
      <c r="U19" s="14">
        <v>10.313673778</v>
      </c>
      <c r="V19" s="14">
        <v>10.910235692000001</v>
      </c>
      <c r="W19" s="14">
        <v>21.223909469999999</v>
      </c>
      <c r="X19" s="14">
        <v>6.7571890899999998</v>
      </c>
      <c r="Y19" s="14">
        <v>7.1912137070000002</v>
      </c>
      <c r="Z19" s="14">
        <v>13.948402797</v>
      </c>
      <c r="AA19" s="14">
        <v>15.909405229000001</v>
      </c>
      <c r="AB19" s="14">
        <f t="shared" si="3"/>
        <v>90.015235650999998</v>
      </c>
      <c r="AC19" s="2" t="str">
        <f t="shared" si="4"/>
        <v>T3 2012</v>
      </c>
      <c r="AE19" s="15" t="s">
        <v>65</v>
      </c>
      <c r="AF19" s="15">
        <v>2012</v>
      </c>
      <c r="AG19" s="14">
        <v>22.515037547999999</v>
      </c>
      <c r="AH19" s="14">
        <v>16.418480606999999</v>
      </c>
      <c r="AI19" s="14">
        <v>38.933518155000002</v>
      </c>
      <c r="AJ19" s="14">
        <v>10.313673778</v>
      </c>
      <c r="AK19" s="14">
        <v>10.910235692000001</v>
      </c>
      <c r="AL19" s="14">
        <v>21.223909469999999</v>
      </c>
      <c r="AM19" s="14">
        <v>6.7571890899999998</v>
      </c>
      <c r="AN19" s="14">
        <v>7.1912137070000002</v>
      </c>
      <c r="AO19" s="14">
        <v>13.948402797</v>
      </c>
      <c r="AP19" s="14">
        <v>15.909405229000001</v>
      </c>
      <c r="AQ19" s="14">
        <f t="shared" si="5"/>
        <v>90.015235650999998</v>
      </c>
      <c r="AR19" s="2" t="str">
        <f t="shared" si="6"/>
        <v>Q3 2012</v>
      </c>
      <c r="AW19" s="2" t="s">
        <v>87</v>
      </c>
      <c r="AX19" s="2">
        <v>2012</v>
      </c>
      <c r="AY19" s="16">
        <v>22.515037547999999</v>
      </c>
      <c r="AZ19" s="16">
        <v>16.418480606999999</v>
      </c>
      <c r="BA19" s="16">
        <v>38.933518155000002</v>
      </c>
      <c r="BB19" s="16">
        <v>10.313673778</v>
      </c>
      <c r="BC19" s="16">
        <v>10.910235692000001</v>
      </c>
      <c r="BD19" s="16">
        <v>21.223909469999999</v>
      </c>
      <c r="BE19" s="16">
        <v>6.7571890899999998</v>
      </c>
      <c r="BF19" s="16">
        <v>7.1912137070000002</v>
      </c>
      <c r="BG19" s="16">
        <v>13.948402797</v>
      </c>
      <c r="BH19" s="16">
        <v>15.909405229000001</v>
      </c>
      <c r="BI19" s="14">
        <f t="shared" si="7"/>
        <v>90.015235650999998</v>
      </c>
      <c r="BJ19" s="2" t="str">
        <f t="shared" si="0"/>
        <v>T3 2012</v>
      </c>
    </row>
    <row r="20" spans="1:62" ht="15" x14ac:dyDescent="0.2">
      <c r="A20" s="13" t="s">
        <v>66</v>
      </c>
      <c r="B20" s="13">
        <v>2012</v>
      </c>
      <c r="C20" s="14">
        <v>13.694278624000001</v>
      </c>
      <c r="D20" s="14">
        <v>10.246185698</v>
      </c>
      <c r="E20" s="14">
        <v>23.940464322</v>
      </c>
      <c r="F20" s="14">
        <v>8.0888107260000002</v>
      </c>
      <c r="G20" s="14">
        <v>8.2397765189999994</v>
      </c>
      <c r="H20" s="14">
        <v>16.328587245000001</v>
      </c>
      <c r="I20" s="14">
        <v>6.2612011320000001</v>
      </c>
      <c r="J20" s="14">
        <v>6.7399132359999996</v>
      </c>
      <c r="K20" s="14">
        <v>13.001114368</v>
      </c>
      <c r="L20" s="14">
        <v>18.660894209999999</v>
      </c>
      <c r="M20" s="14">
        <f t="shared" si="1"/>
        <v>71.931060145000004</v>
      </c>
      <c r="N20" s="2" t="str">
        <f t="shared" si="2"/>
        <v>Q4 2012</v>
      </c>
      <c r="P20" s="15" t="s">
        <v>88</v>
      </c>
      <c r="Q20" s="15">
        <v>2012</v>
      </c>
      <c r="R20" s="14">
        <v>13.694278624000001</v>
      </c>
      <c r="S20" s="14">
        <v>10.246185698</v>
      </c>
      <c r="T20" s="14">
        <v>23.940464322</v>
      </c>
      <c r="U20" s="14">
        <v>8.0888107260000002</v>
      </c>
      <c r="V20" s="14">
        <v>8.2397765189999994</v>
      </c>
      <c r="W20" s="14">
        <v>16.328587245000001</v>
      </c>
      <c r="X20" s="14">
        <v>6.2612011320000001</v>
      </c>
      <c r="Y20" s="14">
        <v>6.7399132359999996</v>
      </c>
      <c r="Z20" s="14">
        <v>13.001114368</v>
      </c>
      <c r="AA20" s="14">
        <v>18.660894209999999</v>
      </c>
      <c r="AB20" s="14">
        <f t="shared" si="3"/>
        <v>71.931060145000004</v>
      </c>
      <c r="AC20" s="2" t="str">
        <f t="shared" si="4"/>
        <v>T4 2012</v>
      </c>
      <c r="AE20" s="15" t="s">
        <v>66</v>
      </c>
      <c r="AF20" s="15">
        <v>2012</v>
      </c>
      <c r="AG20" s="14">
        <v>13.694278624000001</v>
      </c>
      <c r="AH20" s="14">
        <v>10.246185698</v>
      </c>
      <c r="AI20" s="14">
        <v>23.940464322</v>
      </c>
      <c r="AJ20" s="14">
        <v>8.0888107260000002</v>
      </c>
      <c r="AK20" s="14">
        <v>8.2397765189999994</v>
      </c>
      <c r="AL20" s="14">
        <v>16.328587245000001</v>
      </c>
      <c r="AM20" s="14">
        <v>6.2612011320000001</v>
      </c>
      <c r="AN20" s="14">
        <v>6.7399132359999996</v>
      </c>
      <c r="AO20" s="14">
        <v>13.001114368</v>
      </c>
      <c r="AP20" s="14">
        <v>18.660894209999999</v>
      </c>
      <c r="AQ20" s="14">
        <f t="shared" si="5"/>
        <v>71.931060145000004</v>
      </c>
      <c r="AR20" s="2" t="str">
        <f t="shared" si="6"/>
        <v>Q4 2012</v>
      </c>
      <c r="AW20" s="2" t="s">
        <v>88</v>
      </c>
      <c r="AX20" s="2">
        <v>2012</v>
      </c>
      <c r="AY20" s="16">
        <v>13.694278624000001</v>
      </c>
      <c r="AZ20" s="16">
        <v>10.246185698</v>
      </c>
      <c r="BA20" s="16">
        <v>23.940464322</v>
      </c>
      <c r="BB20" s="16">
        <v>8.0888107260000002</v>
      </c>
      <c r="BC20" s="16">
        <v>8.2397765189999994</v>
      </c>
      <c r="BD20" s="16">
        <v>16.328587245000001</v>
      </c>
      <c r="BE20" s="16">
        <v>6.2612011320000001</v>
      </c>
      <c r="BF20" s="16">
        <v>6.7399132359999996</v>
      </c>
      <c r="BG20" s="16">
        <v>13.001114368</v>
      </c>
      <c r="BH20" s="16">
        <v>18.660894209999999</v>
      </c>
      <c r="BI20" s="14">
        <f t="shared" si="7"/>
        <v>71.931060145000004</v>
      </c>
      <c r="BJ20" s="2" t="str">
        <f t="shared" si="0"/>
        <v>T4 2012</v>
      </c>
    </row>
    <row r="21" spans="1:62" ht="15" x14ac:dyDescent="0.2">
      <c r="A21" s="13" t="s">
        <v>63</v>
      </c>
      <c r="B21" s="13">
        <v>2013</v>
      </c>
      <c r="C21" s="14">
        <v>11.434370661000001</v>
      </c>
      <c r="D21" s="14">
        <v>8.4834497320000004</v>
      </c>
      <c r="E21" s="14">
        <v>19.917820393</v>
      </c>
      <c r="F21" s="14">
        <v>7.1946345569999997</v>
      </c>
      <c r="G21" s="14">
        <v>6.9958981810000003</v>
      </c>
      <c r="H21" s="14">
        <v>14.190532738</v>
      </c>
      <c r="I21" s="14">
        <v>5.5446659580000004</v>
      </c>
      <c r="J21" s="14">
        <v>5.8452917329999998</v>
      </c>
      <c r="K21" s="14">
        <v>11.389957690999999</v>
      </c>
      <c r="L21" s="14">
        <v>16.432951307</v>
      </c>
      <c r="M21" s="14">
        <f t="shared" si="1"/>
        <v>61.931262129000004</v>
      </c>
      <c r="N21" s="2" t="str">
        <f t="shared" si="2"/>
        <v>Q1 2013</v>
      </c>
      <c r="P21" s="15" t="s">
        <v>85</v>
      </c>
      <c r="Q21" s="15">
        <v>2013</v>
      </c>
      <c r="R21" s="14">
        <v>11.434370661000001</v>
      </c>
      <c r="S21" s="14">
        <v>8.4834497320000004</v>
      </c>
      <c r="T21" s="14">
        <v>19.917820393</v>
      </c>
      <c r="U21" s="14">
        <v>7.1946345569999997</v>
      </c>
      <c r="V21" s="14">
        <v>6.9958981810000003</v>
      </c>
      <c r="W21" s="14">
        <v>14.190532738</v>
      </c>
      <c r="X21" s="14">
        <v>5.5446659580000004</v>
      </c>
      <c r="Y21" s="14">
        <v>5.8452917329999998</v>
      </c>
      <c r="Z21" s="14">
        <v>11.389957690999999</v>
      </c>
      <c r="AA21" s="14">
        <v>16.432951307</v>
      </c>
      <c r="AB21" s="14">
        <f t="shared" si="3"/>
        <v>61.931262129000004</v>
      </c>
      <c r="AC21" s="2" t="str">
        <f t="shared" si="4"/>
        <v>T1 2013</v>
      </c>
      <c r="AE21" s="15" t="s">
        <v>63</v>
      </c>
      <c r="AF21" s="15">
        <v>2013</v>
      </c>
      <c r="AG21" s="14">
        <v>11.434370661000001</v>
      </c>
      <c r="AH21" s="14">
        <v>8.4834497320000004</v>
      </c>
      <c r="AI21" s="14">
        <v>19.917820393</v>
      </c>
      <c r="AJ21" s="14">
        <v>7.1946345569999997</v>
      </c>
      <c r="AK21" s="14">
        <v>6.9958981810000003</v>
      </c>
      <c r="AL21" s="14">
        <v>14.190532738</v>
      </c>
      <c r="AM21" s="14">
        <v>5.5446659580000004</v>
      </c>
      <c r="AN21" s="14">
        <v>5.8452917329999998</v>
      </c>
      <c r="AO21" s="14">
        <v>11.389957690999999</v>
      </c>
      <c r="AP21" s="14">
        <v>16.432951307</v>
      </c>
      <c r="AQ21" s="14">
        <f t="shared" si="5"/>
        <v>61.931262129000004</v>
      </c>
      <c r="AR21" s="2" t="str">
        <f t="shared" si="6"/>
        <v>Q1 2013</v>
      </c>
      <c r="AW21" s="2" t="s">
        <v>85</v>
      </c>
      <c r="AX21" s="2">
        <v>2013</v>
      </c>
      <c r="AY21" s="16">
        <v>11.434370661000001</v>
      </c>
      <c r="AZ21" s="16">
        <v>8.4834497320000004</v>
      </c>
      <c r="BA21" s="16">
        <v>19.917820393</v>
      </c>
      <c r="BB21" s="16">
        <v>7.1946345569999997</v>
      </c>
      <c r="BC21" s="16">
        <v>6.9958981810000003</v>
      </c>
      <c r="BD21" s="16">
        <v>14.190532738</v>
      </c>
      <c r="BE21" s="16">
        <v>5.5446659580000004</v>
      </c>
      <c r="BF21" s="16">
        <v>5.8452917329999998</v>
      </c>
      <c r="BG21" s="16">
        <v>11.389957690999999</v>
      </c>
      <c r="BH21" s="16">
        <v>16.432951307</v>
      </c>
      <c r="BI21" s="14">
        <f t="shared" si="7"/>
        <v>61.931262129000004</v>
      </c>
      <c r="BJ21" s="2" t="str">
        <f t="shared" si="0"/>
        <v>T1 2013</v>
      </c>
    </row>
    <row r="22" spans="1:62" ht="15" x14ac:dyDescent="0.2">
      <c r="A22" s="13" t="s">
        <v>64</v>
      </c>
      <c r="B22" s="13">
        <v>2013</v>
      </c>
      <c r="C22" s="14">
        <v>15.131218534</v>
      </c>
      <c r="D22" s="14">
        <v>10.453582744</v>
      </c>
      <c r="E22" s="14">
        <v>25.584801278</v>
      </c>
      <c r="F22" s="14">
        <v>6.9728616910000003</v>
      </c>
      <c r="G22" s="14">
        <v>7.6837761909999998</v>
      </c>
      <c r="H22" s="14">
        <v>14.656637882</v>
      </c>
      <c r="I22" s="14">
        <v>4.1399581269999999</v>
      </c>
      <c r="J22" s="14">
        <v>5.6331864510000003</v>
      </c>
      <c r="K22" s="14">
        <v>9.7731445780000001</v>
      </c>
      <c r="L22" s="14">
        <v>20.454965090000002</v>
      </c>
      <c r="M22" s="14">
        <f t="shared" si="1"/>
        <v>70.469548828000001</v>
      </c>
      <c r="N22" s="2" t="str">
        <f t="shared" si="2"/>
        <v>Q2 2013</v>
      </c>
      <c r="P22" s="15" t="s">
        <v>86</v>
      </c>
      <c r="Q22" s="15">
        <v>2013</v>
      </c>
      <c r="R22" s="14">
        <v>15.131218534</v>
      </c>
      <c r="S22" s="14">
        <v>10.453582744</v>
      </c>
      <c r="T22" s="14">
        <v>25.584801278</v>
      </c>
      <c r="U22" s="14">
        <v>6.9728616910000003</v>
      </c>
      <c r="V22" s="14">
        <v>7.6837761909999998</v>
      </c>
      <c r="W22" s="14">
        <v>14.656637882</v>
      </c>
      <c r="X22" s="14">
        <v>4.1399581269999999</v>
      </c>
      <c r="Y22" s="14">
        <v>5.6331864510000003</v>
      </c>
      <c r="Z22" s="14">
        <v>9.7731445780000001</v>
      </c>
      <c r="AA22" s="14">
        <v>20.454965090000002</v>
      </c>
      <c r="AB22" s="14">
        <f t="shared" si="3"/>
        <v>70.469548828000001</v>
      </c>
      <c r="AC22" s="2" t="str">
        <f t="shared" si="4"/>
        <v>T2 2013</v>
      </c>
      <c r="AE22" s="15" t="s">
        <v>64</v>
      </c>
      <c r="AF22" s="15">
        <v>2013</v>
      </c>
      <c r="AG22" s="14">
        <v>15.131218534</v>
      </c>
      <c r="AH22" s="14">
        <v>10.453582744</v>
      </c>
      <c r="AI22" s="14">
        <v>25.584801278</v>
      </c>
      <c r="AJ22" s="14">
        <v>6.9728616910000003</v>
      </c>
      <c r="AK22" s="14">
        <v>7.6837761909999998</v>
      </c>
      <c r="AL22" s="14">
        <v>14.656637882</v>
      </c>
      <c r="AM22" s="14">
        <v>4.1399581269999999</v>
      </c>
      <c r="AN22" s="14">
        <v>5.6331864510000003</v>
      </c>
      <c r="AO22" s="14">
        <v>9.7731445780000001</v>
      </c>
      <c r="AP22" s="14">
        <v>20.454965090000002</v>
      </c>
      <c r="AQ22" s="14">
        <f t="shared" si="5"/>
        <v>70.469548828000001</v>
      </c>
      <c r="AR22" s="2" t="str">
        <f t="shared" si="6"/>
        <v>Q2 2013</v>
      </c>
      <c r="AW22" s="2" t="s">
        <v>86</v>
      </c>
      <c r="AX22" s="2">
        <v>2013</v>
      </c>
      <c r="AY22" s="16">
        <v>15.131218534</v>
      </c>
      <c r="AZ22" s="16">
        <v>10.453582744</v>
      </c>
      <c r="BA22" s="16">
        <v>25.584801278</v>
      </c>
      <c r="BB22" s="16">
        <v>6.9728616910000003</v>
      </c>
      <c r="BC22" s="16">
        <v>7.6837761909999998</v>
      </c>
      <c r="BD22" s="16">
        <v>14.656637882</v>
      </c>
      <c r="BE22" s="16">
        <v>4.1399581269999999</v>
      </c>
      <c r="BF22" s="16">
        <v>5.6331864510000003</v>
      </c>
      <c r="BG22" s="16">
        <v>9.7731445780000001</v>
      </c>
      <c r="BH22" s="16">
        <v>20.454965090000002</v>
      </c>
      <c r="BI22" s="14">
        <f t="shared" si="7"/>
        <v>70.469548828000001</v>
      </c>
      <c r="BJ22" s="2" t="str">
        <f t="shared" si="0"/>
        <v>T2 2013</v>
      </c>
    </row>
    <row r="23" spans="1:62" ht="15" x14ac:dyDescent="0.2">
      <c r="A23" s="13" t="s">
        <v>65</v>
      </c>
      <c r="B23" s="13">
        <v>2013</v>
      </c>
      <c r="C23" s="14">
        <v>28.188363666000001</v>
      </c>
      <c r="D23" s="14">
        <v>15.145792344</v>
      </c>
      <c r="E23" s="14">
        <v>43.334156010000001</v>
      </c>
      <c r="F23" s="14">
        <v>11.80385899</v>
      </c>
      <c r="G23" s="14">
        <v>7.9749641919999998</v>
      </c>
      <c r="H23" s="14">
        <v>19.778823182</v>
      </c>
      <c r="I23" s="14">
        <v>5.8534383200000004</v>
      </c>
      <c r="J23" s="14">
        <v>4.4950336289999999</v>
      </c>
      <c r="K23" s="14">
        <v>10.348471949</v>
      </c>
      <c r="L23" s="14">
        <v>24.744360725</v>
      </c>
      <c r="M23" s="14">
        <f t="shared" si="1"/>
        <v>98.205811866000005</v>
      </c>
      <c r="N23" s="2" t="str">
        <f t="shared" si="2"/>
        <v>Q3 2013</v>
      </c>
      <c r="P23" s="15" t="s">
        <v>87</v>
      </c>
      <c r="Q23" s="15">
        <v>2013</v>
      </c>
      <c r="R23" s="14">
        <v>28.188363666000001</v>
      </c>
      <c r="S23" s="14">
        <v>15.145792344</v>
      </c>
      <c r="T23" s="14">
        <v>43.334156010000001</v>
      </c>
      <c r="U23" s="14">
        <v>11.80385899</v>
      </c>
      <c r="V23" s="14">
        <v>7.9749641919999998</v>
      </c>
      <c r="W23" s="14">
        <v>19.778823182</v>
      </c>
      <c r="X23" s="14">
        <v>5.8534383200000004</v>
      </c>
      <c r="Y23" s="14">
        <v>4.4950336289999999</v>
      </c>
      <c r="Z23" s="14">
        <v>10.348471949</v>
      </c>
      <c r="AA23" s="14">
        <v>24.744360725</v>
      </c>
      <c r="AB23" s="14">
        <f t="shared" si="3"/>
        <v>98.205811866000005</v>
      </c>
      <c r="AC23" s="2" t="str">
        <f t="shared" si="4"/>
        <v>T3 2013</v>
      </c>
      <c r="AE23" s="15" t="s">
        <v>65</v>
      </c>
      <c r="AF23" s="15">
        <v>2013</v>
      </c>
      <c r="AG23" s="14">
        <v>28.188363666000001</v>
      </c>
      <c r="AH23" s="14">
        <v>15.145792344</v>
      </c>
      <c r="AI23" s="14">
        <v>43.334156010000001</v>
      </c>
      <c r="AJ23" s="14">
        <v>11.80385899</v>
      </c>
      <c r="AK23" s="14">
        <v>7.9749641919999998</v>
      </c>
      <c r="AL23" s="14">
        <v>19.778823182</v>
      </c>
      <c r="AM23" s="14">
        <v>5.8534383200000004</v>
      </c>
      <c r="AN23" s="14">
        <v>4.4950336289999999</v>
      </c>
      <c r="AO23" s="14">
        <v>10.348471949</v>
      </c>
      <c r="AP23" s="14">
        <v>24.744360725</v>
      </c>
      <c r="AQ23" s="14">
        <f t="shared" si="5"/>
        <v>98.205811866000005</v>
      </c>
      <c r="AR23" s="2" t="str">
        <f t="shared" si="6"/>
        <v>Q3 2013</v>
      </c>
      <c r="AW23" s="2" t="s">
        <v>87</v>
      </c>
      <c r="AX23" s="2">
        <v>2013</v>
      </c>
      <c r="AY23" s="16">
        <v>28.188363666000001</v>
      </c>
      <c r="AZ23" s="16">
        <v>15.145792344</v>
      </c>
      <c r="BA23" s="16">
        <v>43.334156010000001</v>
      </c>
      <c r="BB23" s="16">
        <v>11.80385899</v>
      </c>
      <c r="BC23" s="16">
        <v>7.9749641919999998</v>
      </c>
      <c r="BD23" s="16">
        <v>19.778823182</v>
      </c>
      <c r="BE23" s="16">
        <v>5.8534383200000004</v>
      </c>
      <c r="BF23" s="16">
        <v>4.4950336289999999</v>
      </c>
      <c r="BG23" s="16">
        <v>10.348471949</v>
      </c>
      <c r="BH23" s="16">
        <v>24.744360725</v>
      </c>
      <c r="BI23" s="14">
        <f t="shared" si="7"/>
        <v>98.205811866000005</v>
      </c>
      <c r="BJ23" s="2" t="str">
        <f t="shared" si="0"/>
        <v>T3 2013</v>
      </c>
    </row>
    <row r="24" spans="1:62" ht="15" x14ac:dyDescent="0.2">
      <c r="A24" s="13" t="s">
        <v>66</v>
      </c>
      <c r="B24" s="13">
        <v>2013</v>
      </c>
      <c r="C24" s="14">
        <v>17.353767306000002</v>
      </c>
      <c r="D24" s="14">
        <v>10.511531429</v>
      </c>
      <c r="E24" s="14">
        <v>27.865298735</v>
      </c>
      <c r="F24" s="14">
        <v>8.5956053800000003</v>
      </c>
      <c r="G24" s="14">
        <v>6.2163245529999998</v>
      </c>
      <c r="H24" s="14">
        <v>14.811929933</v>
      </c>
      <c r="I24" s="14">
        <v>5.0417089380000002</v>
      </c>
      <c r="J24" s="14">
        <v>4.2403196210000003</v>
      </c>
      <c r="K24" s="14">
        <v>9.2820285590000005</v>
      </c>
      <c r="L24" s="14">
        <v>23.558973145</v>
      </c>
      <c r="M24" s="14">
        <f t="shared" si="1"/>
        <v>75.518230371999991</v>
      </c>
      <c r="N24" s="2" t="str">
        <f t="shared" si="2"/>
        <v>Q4 2013</v>
      </c>
      <c r="P24" s="15" t="s">
        <v>88</v>
      </c>
      <c r="Q24" s="15">
        <v>2013</v>
      </c>
      <c r="R24" s="14">
        <v>17.353767306000002</v>
      </c>
      <c r="S24" s="14">
        <v>10.511531429</v>
      </c>
      <c r="T24" s="14">
        <v>27.865298735</v>
      </c>
      <c r="U24" s="14">
        <v>8.5956053800000003</v>
      </c>
      <c r="V24" s="14">
        <v>6.2163245529999998</v>
      </c>
      <c r="W24" s="14">
        <v>14.811929933</v>
      </c>
      <c r="X24" s="14">
        <v>5.0417089380000002</v>
      </c>
      <c r="Y24" s="14">
        <v>4.2403196210000003</v>
      </c>
      <c r="Z24" s="14">
        <v>9.2820285590000005</v>
      </c>
      <c r="AA24" s="14">
        <v>23.558973145</v>
      </c>
      <c r="AB24" s="14">
        <f t="shared" si="3"/>
        <v>75.518230371999991</v>
      </c>
      <c r="AC24" s="2" t="str">
        <f t="shared" si="4"/>
        <v>T4 2013</v>
      </c>
      <c r="AE24" s="15" t="s">
        <v>66</v>
      </c>
      <c r="AF24" s="15">
        <v>2013</v>
      </c>
      <c r="AG24" s="14">
        <v>17.353767306000002</v>
      </c>
      <c r="AH24" s="14">
        <v>10.511531429</v>
      </c>
      <c r="AI24" s="14">
        <v>27.865298735</v>
      </c>
      <c r="AJ24" s="14">
        <v>8.5956053800000003</v>
      </c>
      <c r="AK24" s="14">
        <v>6.2163245529999998</v>
      </c>
      <c r="AL24" s="14">
        <v>14.811929933</v>
      </c>
      <c r="AM24" s="14">
        <v>5.0417089380000002</v>
      </c>
      <c r="AN24" s="14">
        <v>4.2403196210000003</v>
      </c>
      <c r="AO24" s="14">
        <v>9.2820285590000005</v>
      </c>
      <c r="AP24" s="14">
        <v>23.558973145</v>
      </c>
      <c r="AQ24" s="14">
        <f t="shared" si="5"/>
        <v>75.518230371999991</v>
      </c>
      <c r="AR24" s="2" t="str">
        <f t="shared" si="6"/>
        <v>Q4 2013</v>
      </c>
      <c r="AW24" s="2" t="s">
        <v>88</v>
      </c>
      <c r="AX24" s="2">
        <v>2013</v>
      </c>
      <c r="AY24" s="16">
        <v>17.353767306000002</v>
      </c>
      <c r="AZ24" s="16">
        <v>10.511531429</v>
      </c>
      <c r="BA24" s="16">
        <v>27.865298735</v>
      </c>
      <c r="BB24" s="16">
        <v>8.5956053800000003</v>
      </c>
      <c r="BC24" s="16">
        <v>6.2163245529999998</v>
      </c>
      <c r="BD24" s="16">
        <v>14.811929933</v>
      </c>
      <c r="BE24" s="16">
        <v>5.0417089380000002</v>
      </c>
      <c r="BF24" s="16">
        <v>4.2403196210000003</v>
      </c>
      <c r="BG24" s="16">
        <v>9.2820285590000005</v>
      </c>
      <c r="BH24" s="16">
        <v>23.558973145</v>
      </c>
      <c r="BI24" s="14">
        <f t="shared" si="7"/>
        <v>75.518230371999991</v>
      </c>
      <c r="BJ24" s="2" t="str">
        <f t="shared" si="0"/>
        <v>T4 2013</v>
      </c>
    </row>
    <row r="25" spans="1:62" ht="15" x14ac:dyDescent="0.2">
      <c r="A25" s="13" t="s">
        <v>63</v>
      </c>
      <c r="B25" s="13">
        <v>2014</v>
      </c>
      <c r="C25" s="14">
        <v>14.098082982999999</v>
      </c>
      <c r="D25" s="14">
        <v>8.3916679149999993</v>
      </c>
      <c r="E25" s="14">
        <v>22.489750898</v>
      </c>
      <c r="F25" s="14">
        <v>7.0779733939999998</v>
      </c>
      <c r="G25" s="14">
        <v>5.1974663410000002</v>
      </c>
      <c r="H25" s="14">
        <v>12.275439735000001</v>
      </c>
      <c r="I25" s="14">
        <v>4.1134008690000003</v>
      </c>
      <c r="J25" s="14">
        <v>4.0287546150000004</v>
      </c>
      <c r="K25" s="14">
        <v>8.1421554839999999</v>
      </c>
      <c r="L25" s="14">
        <v>21.246423772</v>
      </c>
      <c r="M25" s="14">
        <f t="shared" si="1"/>
        <v>64.153769889000003</v>
      </c>
      <c r="N25" s="2" t="str">
        <f t="shared" si="2"/>
        <v>Q1 2014</v>
      </c>
      <c r="P25" s="15" t="s">
        <v>85</v>
      </c>
      <c r="Q25" s="15">
        <v>2014</v>
      </c>
      <c r="R25" s="14">
        <v>14.098082982999999</v>
      </c>
      <c r="S25" s="14">
        <v>8.3916679149999993</v>
      </c>
      <c r="T25" s="14">
        <v>22.489750898</v>
      </c>
      <c r="U25" s="14">
        <v>7.0779733939999998</v>
      </c>
      <c r="V25" s="14">
        <v>5.1974663410000002</v>
      </c>
      <c r="W25" s="14">
        <v>12.275439735000001</v>
      </c>
      <c r="X25" s="14">
        <v>4.1134008690000003</v>
      </c>
      <c r="Y25" s="14">
        <v>4.0287546150000004</v>
      </c>
      <c r="Z25" s="14">
        <v>8.1421554839999999</v>
      </c>
      <c r="AA25" s="14">
        <v>21.246423772</v>
      </c>
      <c r="AB25" s="14">
        <f t="shared" si="3"/>
        <v>64.153769889000003</v>
      </c>
      <c r="AC25" s="2" t="str">
        <f t="shared" si="4"/>
        <v>T1 2014</v>
      </c>
      <c r="AE25" s="15" t="s">
        <v>63</v>
      </c>
      <c r="AF25" s="15">
        <v>2014</v>
      </c>
      <c r="AG25" s="14">
        <v>14.098082982999999</v>
      </c>
      <c r="AH25" s="14">
        <v>8.3916679149999993</v>
      </c>
      <c r="AI25" s="14">
        <v>22.489750898</v>
      </c>
      <c r="AJ25" s="14">
        <v>7.0779733939999998</v>
      </c>
      <c r="AK25" s="14">
        <v>5.1974663410000002</v>
      </c>
      <c r="AL25" s="14">
        <v>12.275439735000001</v>
      </c>
      <c r="AM25" s="14">
        <v>4.1134008690000003</v>
      </c>
      <c r="AN25" s="14">
        <v>4.0287546150000004</v>
      </c>
      <c r="AO25" s="14">
        <v>8.1421554839999999</v>
      </c>
      <c r="AP25" s="14">
        <v>21.246423772</v>
      </c>
      <c r="AQ25" s="14">
        <f t="shared" si="5"/>
        <v>64.153769889000003</v>
      </c>
      <c r="AR25" s="2" t="str">
        <f t="shared" si="6"/>
        <v>Q1 2014</v>
      </c>
      <c r="AW25" s="2" t="s">
        <v>85</v>
      </c>
      <c r="AX25" s="2">
        <v>2014</v>
      </c>
      <c r="AY25" s="16">
        <v>14.098082982999999</v>
      </c>
      <c r="AZ25" s="16">
        <v>8.3916679149999993</v>
      </c>
      <c r="BA25" s="16">
        <v>22.489750898</v>
      </c>
      <c r="BB25" s="16">
        <v>7.0779733939999998</v>
      </c>
      <c r="BC25" s="16">
        <v>5.1974663410000002</v>
      </c>
      <c r="BD25" s="16">
        <v>12.275439735000001</v>
      </c>
      <c r="BE25" s="16">
        <v>4.1134008690000003</v>
      </c>
      <c r="BF25" s="16">
        <v>4.0287546150000004</v>
      </c>
      <c r="BG25" s="16">
        <v>8.1421554839999999</v>
      </c>
      <c r="BH25" s="16">
        <v>21.246423772</v>
      </c>
      <c r="BI25" s="14">
        <f t="shared" si="7"/>
        <v>64.153769889000003</v>
      </c>
      <c r="BJ25" s="2" t="str">
        <f t="shared" si="0"/>
        <v>T1 2014</v>
      </c>
    </row>
    <row r="26" spans="1:62" ht="15" x14ac:dyDescent="0.2">
      <c r="A26" s="13" t="s">
        <v>64</v>
      </c>
      <c r="B26" s="13">
        <v>2014</v>
      </c>
      <c r="C26" s="14">
        <v>21.204980684999999</v>
      </c>
      <c r="D26" s="14">
        <v>12.201842529</v>
      </c>
      <c r="E26" s="14">
        <v>33.406823213999999</v>
      </c>
      <c r="F26" s="14">
        <v>9.1826603410000001</v>
      </c>
      <c r="G26" s="14">
        <v>6.5969314079999997</v>
      </c>
      <c r="H26" s="14">
        <v>15.779591749</v>
      </c>
      <c r="I26" s="14">
        <v>4.1868363320000004</v>
      </c>
      <c r="J26" s="14">
        <v>4.0188677119999996</v>
      </c>
      <c r="K26" s="14">
        <v>8.2057040440000009</v>
      </c>
      <c r="L26" s="14">
        <v>25.237015959000001</v>
      </c>
      <c r="M26" s="14">
        <f t="shared" si="1"/>
        <v>82.629134965999995</v>
      </c>
      <c r="N26" s="2" t="str">
        <f t="shared" si="2"/>
        <v>Q2 2014</v>
      </c>
      <c r="P26" s="15" t="s">
        <v>86</v>
      </c>
      <c r="Q26" s="15">
        <v>2014</v>
      </c>
      <c r="R26" s="14">
        <v>21.204980684999999</v>
      </c>
      <c r="S26" s="14">
        <v>12.201842529</v>
      </c>
      <c r="T26" s="14">
        <v>33.406823213999999</v>
      </c>
      <c r="U26" s="14">
        <v>9.1826603410000001</v>
      </c>
      <c r="V26" s="14">
        <v>6.5969314079999997</v>
      </c>
      <c r="W26" s="14">
        <v>15.779591749</v>
      </c>
      <c r="X26" s="14">
        <v>4.1868363320000004</v>
      </c>
      <c r="Y26" s="14">
        <v>4.0188677119999996</v>
      </c>
      <c r="Z26" s="14">
        <v>8.2057040440000009</v>
      </c>
      <c r="AA26" s="14">
        <v>25.237015959000001</v>
      </c>
      <c r="AB26" s="14">
        <f t="shared" si="3"/>
        <v>82.629134965999995</v>
      </c>
      <c r="AC26" s="2" t="str">
        <f t="shared" si="4"/>
        <v>T2 2014</v>
      </c>
      <c r="AE26" s="15" t="s">
        <v>64</v>
      </c>
      <c r="AF26" s="15">
        <v>2014</v>
      </c>
      <c r="AG26" s="14">
        <v>21.204980684999999</v>
      </c>
      <c r="AH26" s="14">
        <v>12.201842529</v>
      </c>
      <c r="AI26" s="14">
        <v>33.406823213999999</v>
      </c>
      <c r="AJ26" s="14">
        <v>9.1826603410000001</v>
      </c>
      <c r="AK26" s="14">
        <v>6.5969314079999997</v>
      </c>
      <c r="AL26" s="14">
        <v>15.779591749</v>
      </c>
      <c r="AM26" s="14">
        <v>4.1868363320000004</v>
      </c>
      <c r="AN26" s="14">
        <v>4.0188677119999996</v>
      </c>
      <c r="AO26" s="14">
        <v>8.2057040440000009</v>
      </c>
      <c r="AP26" s="14">
        <v>25.237015959000001</v>
      </c>
      <c r="AQ26" s="14">
        <f t="shared" si="5"/>
        <v>82.629134965999995</v>
      </c>
      <c r="AR26" s="2" t="str">
        <f t="shared" si="6"/>
        <v>Q2 2014</v>
      </c>
      <c r="AW26" s="2" t="s">
        <v>86</v>
      </c>
      <c r="AX26" s="2">
        <v>2014</v>
      </c>
      <c r="AY26" s="16">
        <v>21.204980684999999</v>
      </c>
      <c r="AZ26" s="16">
        <v>12.201842529</v>
      </c>
      <c r="BA26" s="16">
        <v>33.406823213999999</v>
      </c>
      <c r="BB26" s="16">
        <v>9.1826603410000001</v>
      </c>
      <c r="BC26" s="16">
        <v>6.5969314079999997</v>
      </c>
      <c r="BD26" s="16">
        <v>15.779591749</v>
      </c>
      <c r="BE26" s="16">
        <v>4.1868363320000004</v>
      </c>
      <c r="BF26" s="16">
        <v>4.0188677119999996</v>
      </c>
      <c r="BG26" s="16">
        <v>8.2057040440000009</v>
      </c>
      <c r="BH26" s="16">
        <v>25.237015959000001</v>
      </c>
      <c r="BI26" s="14">
        <f t="shared" si="7"/>
        <v>82.629134965999995</v>
      </c>
      <c r="BJ26" s="2" t="str">
        <f t="shared" si="0"/>
        <v>T2 2014</v>
      </c>
    </row>
    <row r="27" spans="1:62" ht="15" x14ac:dyDescent="0.2">
      <c r="A27" s="13" t="s">
        <v>65</v>
      </c>
      <c r="B27" s="13">
        <v>2014</v>
      </c>
      <c r="C27" s="14">
        <v>28.180477919000001</v>
      </c>
      <c r="D27" s="14">
        <v>15.387176469</v>
      </c>
      <c r="E27" s="14">
        <v>43.567654388000001</v>
      </c>
      <c r="F27" s="14">
        <v>11.796363317000001</v>
      </c>
      <c r="G27" s="14">
        <v>7.8473117879999998</v>
      </c>
      <c r="H27" s="14">
        <v>19.643675105</v>
      </c>
      <c r="I27" s="14">
        <v>4.7655637569999998</v>
      </c>
      <c r="J27" s="14">
        <v>4.0952992369999999</v>
      </c>
      <c r="K27" s="14">
        <v>8.8608629939999997</v>
      </c>
      <c r="L27" s="14">
        <v>26.773520624</v>
      </c>
      <c r="M27" s="14">
        <f t="shared" si="1"/>
        <v>98.845713110999995</v>
      </c>
      <c r="N27" s="2" t="str">
        <f t="shared" si="2"/>
        <v>Q3 2014</v>
      </c>
      <c r="P27" s="15" t="s">
        <v>87</v>
      </c>
      <c r="Q27" s="15">
        <v>2014</v>
      </c>
      <c r="R27" s="14">
        <v>28.180477919000001</v>
      </c>
      <c r="S27" s="14">
        <v>15.387176469</v>
      </c>
      <c r="T27" s="14">
        <v>43.567654388000001</v>
      </c>
      <c r="U27" s="14">
        <v>11.796363317000001</v>
      </c>
      <c r="V27" s="14">
        <v>7.8473117879999998</v>
      </c>
      <c r="W27" s="14">
        <v>19.643675105</v>
      </c>
      <c r="X27" s="14">
        <v>4.7655637569999998</v>
      </c>
      <c r="Y27" s="14">
        <v>4.0952992369999999</v>
      </c>
      <c r="Z27" s="14">
        <v>8.8608629939999997</v>
      </c>
      <c r="AA27" s="14">
        <v>26.773520624</v>
      </c>
      <c r="AB27" s="14">
        <f t="shared" si="3"/>
        <v>98.845713110999995</v>
      </c>
      <c r="AC27" s="2" t="str">
        <f t="shared" si="4"/>
        <v>T3 2014</v>
      </c>
      <c r="AE27" s="15" t="s">
        <v>65</v>
      </c>
      <c r="AF27" s="15">
        <v>2014</v>
      </c>
      <c r="AG27" s="14">
        <v>28.180477919000001</v>
      </c>
      <c r="AH27" s="14">
        <v>15.387176469</v>
      </c>
      <c r="AI27" s="14">
        <v>43.567654388000001</v>
      </c>
      <c r="AJ27" s="14">
        <v>11.796363317000001</v>
      </c>
      <c r="AK27" s="14">
        <v>7.8473117879999998</v>
      </c>
      <c r="AL27" s="14">
        <v>19.643675105</v>
      </c>
      <c r="AM27" s="14">
        <v>4.7655637569999998</v>
      </c>
      <c r="AN27" s="14">
        <v>4.0952992369999999</v>
      </c>
      <c r="AO27" s="14">
        <v>8.8608629939999997</v>
      </c>
      <c r="AP27" s="14">
        <v>26.773520624</v>
      </c>
      <c r="AQ27" s="14">
        <f t="shared" si="5"/>
        <v>98.845713110999995</v>
      </c>
      <c r="AR27" s="2" t="str">
        <f t="shared" si="6"/>
        <v>Q3 2014</v>
      </c>
      <c r="AW27" s="2" t="s">
        <v>87</v>
      </c>
      <c r="AX27" s="2">
        <v>2014</v>
      </c>
      <c r="AY27" s="16">
        <v>28.180477919000001</v>
      </c>
      <c r="AZ27" s="16">
        <v>15.387176469</v>
      </c>
      <c r="BA27" s="16">
        <v>43.567654388000001</v>
      </c>
      <c r="BB27" s="16">
        <v>11.796363317000001</v>
      </c>
      <c r="BC27" s="16">
        <v>7.8473117879999998</v>
      </c>
      <c r="BD27" s="16">
        <v>19.643675105</v>
      </c>
      <c r="BE27" s="16">
        <v>4.7655637569999998</v>
      </c>
      <c r="BF27" s="16">
        <v>4.0952992369999999</v>
      </c>
      <c r="BG27" s="16">
        <v>8.8608629939999997</v>
      </c>
      <c r="BH27" s="16">
        <v>26.773520624</v>
      </c>
      <c r="BI27" s="14">
        <f t="shared" si="7"/>
        <v>98.845713110999995</v>
      </c>
      <c r="BJ27" s="2" t="str">
        <f t="shared" si="0"/>
        <v>T3 2014</v>
      </c>
    </row>
    <row r="28" spans="1:62" ht="15" x14ac:dyDescent="0.2">
      <c r="A28" s="13" t="s">
        <v>66</v>
      </c>
      <c r="B28" s="13">
        <v>2014</v>
      </c>
      <c r="C28" s="14">
        <v>17.401595101000002</v>
      </c>
      <c r="D28" s="14">
        <v>11.335743546</v>
      </c>
      <c r="E28" s="14">
        <v>28.737338647000001</v>
      </c>
      <c r="F28" s="14">
        <v>8.8590146000000001</v>
      </c>
      <c r="G28" s="14">
        <v>7.0146755609999998</v>
      </c>
      <c r="H28" s="14">
        <v>15.873690161000001</v>
      </c>
      <c r="I28" s="14">
        <v>4.2159095610000001</v>
      </c>
      <c r="J28" s="14">
        <v>4.161236368</v>
      </c>
      <c r="K28" s="14">
        <v>8.3771459289999992</v>
      </c>
      <c r="L28" s="14">
        <v>26.555692015000002</v>
      </c>
      <c r="M28" s="14">
        <f t="shared" si="1"/>
        <v>79.543866752</v>
      </c>
      <c r="N28" s="2" t="str">
        <f t="shared" si="2"/>
        <v>Q4 2014</v>
      </c>
      <c r="P28" s="15" t="s">
        <v>88</v>
      </c>
      <c r="Q28" s="15">
        <v>2014</v>
      </c>
      <c r="R28" s="14">
        <v>17.401595101000002</v>
      </c>
      <c r="S28" s="14">
        <v>11.335743546</v>
      </c>
      <c r="T28" s="14">
        <v>28.737338647000001</v>
      </c>
      <c r="U28" s="14">
        <v>8.8590146000000001</v>
      </c>
      <c r="V28" s="14">
        <v>7.0146755609999998</v>
      </c>
      <c r="W28" s="14">
        <v>15.873690161000001</v>
      </c>
      <c r="X28" s="14">
        <v>4.2159095610000001</v>
      </c>
      <c r="Y28" s="14">
        <v>4.161236368</v>
      </c>
      <c r="Z28" s="14">
        <v>8.3771459289999992</v>
      </c>
      <c r="AA28" s="14">
        <v>26.555692015000002</v>
      </c>
      <c r="AB28" s="14">
        <f t="shared" si="3"/>
        <v>79.543866752</v>
      </c>
      <c r="AC28" s="2" t="str">
        <f t="shared" si="4"/>
        <v>T4 2014</v>
      </c>
      <c r="AE28" s="15" t="s">
        <v>66</v>
      </c>
      <c r="AF28" s="15">
        <v>2014</v>
      </c>
      <c r="AG28" s="14">
        <v>17.401595101000002</v>
      </c>
      <c r="AH28" s="14">
        <v>11.335743546</v>
      </c>
      <c r="AI28" s="14">
        <v>28.737338647000001</v>
      </c>
      <c r="AJ28" s="14">
        <v>8.8590146000000001</v>
      </c>
      <c r="AK28" s="14">
        <v>7.0146755609999998</v>
      </c>
      <c r="AL28" s="14">
        <v>15.873690161000001</v>
      </c>
      <c r="AM28" s="14">
        <v>4.2159095610000001</v>
      </c>
      <c r="AN28" s="14">
        <v>4.161236368</v>
      </c>
      <c r="AO28" s="14">
        <v>8.3771459289999992</v>
      </c>
      <c r="AP28" s="14">
        <v>26.555692015000002</v>
      </c>
      <c r="AQ28" s="14">
        <f t="shared" si="5"/>
        <v>79.543866752</v>
      </c>
      <c r="AR28" s="2" t="str">
        <f t="shared" si="6"/>
        <v>Q4 2014</v>
      </c>
      <c r="AW28" s="2" t="s">
        <v>88</v>
      </c>
      <c r="AX28" s="2">
        <v>2014</v>
      </c>
      <c r="AY28" s="16">
        <v>17.401595101000002</v>
      </c>
      <c r="AZ28" s="16">
        <v>11.335743546</v>
      </c>
      <c r="BA28" s="16">
        <v>28.737338647000001</v>
      </c>
      <c r="BB28" s="16">
        <v>8.8590146000000001</v>
      </c>
      <c r="BC28" s="16">
        <v>7.0146755609999998</v>
      </c>
      <c r="BD28" s="16">
        <v>15.873690161000001</v>
      </c>
      <c r="BE28" s="16">
        <v>4.2159095610000001</v>
      </c>
      <c r="BF28" s="16">
        <v>4.161236368</v>
      </c>
      <c r="BG28" s="16">
        <v>8.3771459289999992</v>
      </c>
      <c r="BH28" s="16">
        <v>26.555692015000002</v>
      </c>
      <c r="BI28" s="14">
        <f t="shared" si="7"/>
        <v>79.543866752</v>
      </c>
      <c r="BJ28" s="2" t="str">
        <f t="shared" si="0"/>
        <v>T4 2014</v>
      </c>
    </row>
    <row r="29" spans="1:62" ht="15" x14ac:dyDescent="0.2">
      <c r="A29" s="13" t="s">
        <v>63</v>
      </c>
      <c r="B29" s="13">
        <v>2015</v>
      </c>
      <c r="C29" s="14">
        <v>14.580910921999999</v>
      </c>
      <c r="D29" s="14">
        <v>10.534253711</v>
      </c>
      <c r="E29" s="14">
        <v>25.115164632999999</v>
      </c>
      <c r="F29" s="14">
        <v>7.4474911830000003</v>
      </c>
      <c r="G29" s="14">
        <v>7.0044102429999997</v>
      </c>
      <c r="H29" s="14">
        <v>14.451901425999999</v>
      </c>
      <c r="I29" s="14">
        <v>3.8183390940000002</v>
      </c>
      <c r="J29" s="14">
        <v>3.7386365540000002</v>
      </c>
      <c r="K29" s="14">
        <v>7.5569756479999999</v>
      </c>
      <c r="L29" s="14">
        <v>26.365099987000001</v>
      </c>
      <c r="M29" s="14">
        <f>E29+H29+K29+L29</f>
        <v>73.489141693999997</v>
      </c>
      <c r="N29" s="2" t="str">
        <f t="shared" si="2"/>
        <v>Q1 2015</v>
      </c>
      <c r="P29" s="15" t="s">
        <v>85</v>
      </c>
      <c r="Q29" s="15">
        <v>2015</v>
      </c>
      <c r="R29" s="14">
        <v>14.580910921999999</v>
      </c>
      <c r="S29" s="14">
        <v>10.534253711</v>
      </c>
      <c r="T29" s="14">
        <v>25.115164632999999</v>
      </c>
      <c r="U29" s="14">
        <v>7.4474911830000003</v>
      </c>
      <c r="V29" s="14">
        <v>7.0044102429999997</v>
      </c>
      <c r="W29" s="14">
        <v>14.451901425999999</v>
      </c>
      <c r="X29" s="14">
        <v>3.8183390940000002</v>
      </c>
      <c r="Y29" s="14">
        <v>3.7386365540000002</v>
      </c>
      <c r="Z29" s="14">
        <v>7.5569756479999999</v>
      </c>
      <c r="AA29" s="14">
        <v>26.365099987000001</v>
      </c>
      <c r="AB29" s="14">
        <f>T29+W29+Z29+AA29</f>
        <v>73.489141693999997</v>
      </c>
      <c r="AC29" s="2" t="str">
        <f t="shared" si="4"/>
        <v>T1 2015</v>
      </c>
      <c r="AE29" s="13" t="s">
        <v>63</v>
      </c>
      <c r="AF29" s="13">
        <v>2015</v>
      </c>
      <c r="AG29" s="14">
        <v>14.580910921999999</v>
      </c>
      <c r="AH29" s="14">
        <v>10.534253711</v>
      </c>
      <c r="AI29" s="14">
        <v>25.115164632999999</v>
      </c>
      <c r="AJ29" s="14">
        <v>7.4474911830000003</v>
      </c>
      <c r="AK29" s="14">
        <v>7.0044102429999997</v>
      </c>
      <c r="AL29" s="14">
        <v>14.451901425999999</v>
      </c>
      <c r="AM29" s="14">
        <v>3.8183390940000002</v>
      </c>
      <c r="AN29" s="14">
        <v>3.7386365540000002</v>
      </c>
      <c r="AO29" s="14">
        <v>7.5569756479999999</v>
      </c>
      <c r="AP29" s="14">
        <v>26.365099987000001</v>
      </c>
      <c r="AQ29" s="14">
        <f>AI29+AL29+AO29+AP29</f>
        <v>73.489141693999997</v>
      </c>
      <c r="AR29" s="2" t="str">
        <f t="shared" si="6"/>
        <v>Q1 2015</v>
      </c>
      <c r="AW29" s="15" t="s">
        <v>85</v>
      </c>
      <c r="AX29" s="15">
        <v>2015</v>
      </c>
      <c r="AY29" s="14">
        <v>14.580910921999999</v>
      </c>
      <c r="AZ29" s="14">
        <v>10.534253711</v>
      </c>
      <c r="BA29" s="14">
        <v>25.115164632999999</v>
      </c>
      <c r="BB29" s="14">
        <v>7.4474911830000003</v>
      </c>
      <c r="BC29" s="14">
        <v>7.0044102429999997</v>
      </c>
      <c r="BD29" s="14">
        <v>14.451901425999999</v>
      </c>
      <c r="BE29" s="14">
        <v>3.8183390940000002</v>
      </c>
      <c r="BF29" s="14">
        <v>3.7386365540000002</v>
      </c>
      <c r="BG29" s="14">
        <v>7.5569756479999999</v>
      </c>
      <c r="BH29" s="14">
        <v>26.365099987000001</v>
      </c>
      <c r="BI29" s="14">
        <f>BA29+BD29+BG29+BH29</f>
        <v>73.489141693999997</v>
      </c>
      <c r="BJ29" s="2" t="str">
        <f t="shared" ref="BJ29:BJ32" si="8">AW29&amp;" "&amp;AX29</f>
        <v>T1 2015</v>
      </c>
    </row>
    <row r="30" spans="1:62" ht="15" x14ac:dyDescent="0.2">
      <c r="A30" s="13" t="s">
        <v>64</v>
      </c>
      <c r="B30" s="13">
        <v>2015</v>
      </c>
      <c r="C30" s="14">
        <v>23.569520422</v>
      </c>
      <c r="D30" s="14">
        <v>11.792277090000001</v>
      </c>
      <c r="E30" s="14">
        <v>35.361797512000003</v>
      </c>
      <c r="F30" s="14">
        <v>10.67055012</v>
      </c>
      <c r="G30" s="14">
        <v>6.9510365529999998</v>
      </c>
      <c r="H30" s="14">
        <v>17.621586672999999</v>
      </c>
      <c r="I30" s="14">
        <v>3.9302865580000002</v>
      </c>
      <c r="J30" s="14">
        <v>3.7635185720000002</v>
      </c>
      <c r="K30" s="14">
        <v>7.6938051300000003</v>
      </c>
      <c r="L30" s="14">
        <v>28.468838344000002</v>
      </c>
      <c r="M30" s="14">
        <f>E30+H30+K30+L30</f>
        <v>89.146027659000012</v>
      </c>
      <c r="N30" s="2" t="str">
        <f t="shared" si="2"/>
        <v>Q2 2015</v>
      </c>
      <c r="P30" s="15" t="s">
        <v>86</v>
      </c>
      <c r="Q30" s="15">
        <v>2015</v>
      </c>
      <c r="R30" s="14">
        <v>23.569520422</v>
      </c>
      <c r="S30" s="14">
        <v>11.792277090000001</v>
      </c>
      <c r="T30" s="14">
        <v>35.361797512000003</v>
      </c>
      <c r="U30" s="14">
        <v>10.67055012</v>
      </c>
      <c r="V30" s="14">
        <v>6.9510365529999998</v>
      </c>
      <c r="W30" s="14">
        <v>17.621586672999999</v>
      </c>
      <c r="X30" s="14">
        <v>3.9302865580000002</v>
      </c>
      <c r="Y30" s="14">
        <v>3.7635185720000002</v>
      </c>
      <c r="Z30" s="14">
        <v>7.6938051300000003</v>
      </c>
      <c r="AA30" s="14">
        <v>28.468838344000002</v>
      </c>
      <c r="AB30" s="14">
        <f>T30+W30+Z30+AA30</f>
        <v>89.146027659000012</v>
      </c>
      <c r="AC30" s="2" t="str">
        <f t="shared" si="4"/>
        <v>T2 2015</v>
      </c>
      <c r="AE30" s="13" t="s">
        <v>64</v>
      </c>
      <c r="AF30" s="13">
        <v>2015</v>
      </c>
      <c r="AG30" s="14">
        <v>23.569520422</v>
      </c>
      <c r="AH30" s="14">
        <v>11.792277090000001</v>
      </c>
      <c r="AI30" s="14">
        <v>35.361797512000003</v>
      </c>
      <c r="AJ30" s="14">
        <v>10.67055012</v>
      </c>
      <c r="AK30" s="14">
        <v>6.9510365529999998</v>
      </c>
      <c r="AL30" s="14">
        <v>17.621586672999999</v>
      </c>
      <c r="AM30" s="14">
        <v>3.9302865580000002</v>
      </c>
      <c r="AN30" s="14">
        <v>3.7635185720000002</v>
      </c>
      <c r="AO30" s="14">
        <v>7.6938051300000003</v>
      </c>
      <c r="AP30" s="14">
        <v>28.468838344000002</v>
      </c>
      <c r="AQ30" s="14">
        <f>AI30+AL30+AO30+AP30</f>
        <v>89.146027659000012</v>
      </c>
      <c r="AR30" s="2" t="str">
        <f t="shared" si="6"/>
        <v>Q2 2015</v>
      </c>
      <c r="AW30" s="15" t="s">
        <v>86</v>
      </c>
      <c r="AX30" s="15">
        <v>2015</v>
      </c>
      <c r="AY30" s="14">
        <v>23.569520422</v>
      </c>
      <c r="AZ30" s="14">
        <v>11.792277090000001</v>
      </c>
      <c r="BA30" s="14">
        <v>35.361797512000003</v>
      </c>
      <c r="BB30" s="14">
        <v>10.67055012</v>
      </c>
      <c r="BC30" s="14">
        <v>6.9510365529999998</v>
      </c>
      <c r="BD30" s="14">
        <v>17.621586672999999</v>
      </c>
      <c r="BE30" s="14">
        <v>3.9302865580000002</v>
      </c>
      <c r="BF30" s="14">
        <v>3.7635185720000002</v>
      </c>
      <c r="BG30" s="14">
        <v>7.6938051300000003</v>
      </c>
      <c r="BH30" s="14">
        <v>28.468838344000002</v>
      </c>
      <c r="BI30" s="14">
        <f>BA30+BD30+BG30+BH30</f>
        <v>89.146027659000012</v>
      </c>
      <c r="BJ30" s="2" t="str">
        <f t="shared" si="8"/>
        <v>T2 2015</v>
      </c>
    </row>
    <row r="31" spans="1:62" ht="15" x14ac:dyDescent="0.2">
      <c r="A31" s="13" t="s">
        <v>65</v>
      </c>
      <c r="B31" s="13">
        <v>2015</v>
      </c>
      <c r="C31" s="14">
        <v>35.984788123999998</v>
      </c>
      <c r="D31" s="14">
        <v>15.675911143</v>
      </c>
      <c r="E31" s="14">
        <v>51.660699266999998</v>
      </c>
      <c r="F31" s="14">
        <v>15.980605111999999</v>
      </c>
      <c r="G31" s="14">
        <v>9.2797306590000002</v>
      </c>
      <c r="H31" s="14">
        <v>25.260335771000001</v>
      </c>
      <c r="I31" s="14">
        <v>1.7001427039999999</v>
      </c>
      <c r="J31" s="14">
        <v>1.423519457</v>
      </c>
      <c r="K31" s="14">
        <v>3.1236621609999999</v>
      </c>
      <c r="L31" s="14">
        <v>30.910045265000001</v>
      </c>
      <c r="M31" s="14">
        <f>E31+H31+K31+L31</f>
        <v>110.95474246399999</v>
      </c>
      <c r="N31" s="2" t="str">
        <f t="shared" si="2"/>
        <v>Q3 2015</v>
      </c>
      <c r="P31" s="15" t="s">
        <v>87</v>
      </c>
      <c r="Q31" s="15">
        <v>2015</v>
      </c>
      <c r="R31" s="14">
        <v>35.984788123999998</v>
      </c>
      <c r="S31" s="14">
        <v>15.675911143</v>
      </c>
      <c r="T31" s="14">
        <v>51.660699266999998</v>
      </c>
      <c r="U31" s="14">
        <v>15.980605111999999</v>
      </c>
      <c r="V31" s="14">
        <v>9.2797306590000002</v>
      </c>
      <c r="W31" s="14">
        <v>25.260335771000001</v>
      </c>
      <c r="X31" s="14">
        <v>1.7001427039999999</v>
      </c>
      <c r="Y31" s="14">
        <v>1.423519457</v>
      </c>
      <c r="Z31" s="14">
        <v>3.1236621609999999</v>
      </c>
      <c r="AA31" s="14">
        <v>30.910045265000001</v>
      </c>
      <c r="AB31" s="14">
        <f>T31+W31+Z31+AA31</f>
        <v>110.95474246399999</v>
      </c>
      <c r="AC31" s="2" t="str">
        <f t="shared" si="4"/>
        <v>T3 2015</v>
      </c>
      <c r="AE31" s="13" t="s">
        <v>65</v>
      </c>
      <c r="AF31" s="13">
        <v>2015</v>
      </c>
      <c r="AG31" s="14">
        <v>35.984788123999998</v>
      </c>
      <c r="AH31" s="14">
        <v>15.675911143</v>
      </c>
      <c r="AI31" s="14">
        <v>51.660699266999998</v>
      </c>
      <c r="AJ31" s="14">
        <v>15.980605111999999</v>
      </c>
      <c r="AK31" s="14">
        <v>9.2797306590000002</v>
      </c>
      <c r="AL31" s="14">
        <v>25.260335771000001</v>
      </c>
      <c r="AM31" s="14">
        <v>1.7001427039999999</v>
      </c>
      <c r="AN31" s="14">
        <v>1.423519457</v>
      </c>
      <c r="AO31" s="14">
        <v>3.1236621609999999</v>
      </c>
      <c r="AP31" s="14">
        <v>30.910045265000001</v>
      </c>
      <c r="AQ31" s="14">
        <f>AI31+AL31+AO31+AP31</f>
        <v>110.95474246399999</v>
      </c>
      <c r="AR31" s="2" t="str">
        <f t="shared" si="6"/>
        <v>Q3 2015</v>
      </c>
      <c r="AW31" s="15" t="s">
        <v>87</v>
      </c>
      <c r="AX31" s="15">
        <v>2015</v>
      </c>
      <c r="AY31" s="14">
        <v>35.984788123999998</v>
      </c>
      <c r="AZ31" s="14">
        <v>15.675911143</v>
      </c>
      <c r="BA31" s="14">
        <v>51.660699266999998</v>
      </c>
      <c r="BB31" s="14">
        <v>15.980605111999999</v>
      </c>
      <c r="BC31" s="14">
        <v>9.2797306590000002</v>
      </c>
      <c r="BD31" s="14">
        <v>25.260335771000001</v>
      </c>
      <c r="BE31" s="14">
        <v>1.7001427039999999</v>
      </c>
      <c r="BF31" s="14">
        <v>1.423519457</v>
      </c>
      <c r="BG31" s="14">
        <v>3.1236621609999999</v>
      </c>
      <c r="BH31" s="14">
        <v>30.910045265000001</v>
      </c>
      <c r="BI31" s="14">
        <f>BA31+BD31+BG31+BH31</f>
        <v>110.95474246399999</v>
      </c>
      <c r="BJ31" s="2" t="str">
        <f t="shared" si="8"/>
        <v>T3 2015</v>
      </c>
    </row>
    <row r="32" spans="1:62" ht="15" x14ac:dyDescent="0.2">
      <c r="A32" s="13" t="s">
        <v>66</v>
      </c>
      <c r="B32" s="13">
        <v>2015</v>
      </c>
      <c r="C32" s="14">
        <v>21.937650173000002</v>
      </c>
      <c r="D32" s="14">
        <v>10.504124564</v>
      </c>
      <c r="E32" s="14">
        <v>32.441774737000003</v>
      </c>
      <c r="F32" s="14">
        <v>12.224024483999999</v>
      </c>
      <c r="G32" s="14">
        <v>7.1751098600000001</v>
      </c>
      <c r="H32" s="14">
        <v>19.399134344</v>
      </c>
      <c r="I32" s="14">
        <v>4.0211804640000004</v>
      </c>
      <c r="J32" s="14">
        <v>4.0143589149999999</v>
      </c>
      <c r="K32" s="14">
        <v>8.0355393789999994</v>
      </c>
      <c r="L32" s="14">
        <v>28.397143660000001</v>
      </c>
      <c r="M32" s="14">
        <f>E32+H32+K32+L32</f>
        <v>88.273592120000004</v>
      </c>
      <c r="N32" s="2" t="str">
        <f t="shared" si="2"/>
        <v>Q4 2015</v>
      </c>
      <c r="P32" s="15" t="s">
        <v>88</v>
      </c>
      <c r="Q32" s="15">
        <v>2015</v>
      </c>
      <c r="R32" s="14">
        <v>21.937650173000002</v>
      </c>
      <c r="S32" s="14">
        <v>10.504124564</v>
      </c>
      <c r="T32" s="14">
        <v>32.441774737000003</v>
      </c>
      <c r="U32" s="14">
        <v>12.224024483999999</v>
      </c>
      <c r="V32" s="14">
        <v>7.1751098600000001</v>
      </c>
      <c r="W32" s="14">
        <v>19.399134344</v>
      </c>
      <c r="X32" s="14">
        <v>4.0211804640000004</v>
      </c>
      <c r="Y32" s="14">
        <v>4.0143589149999999</v>
      </c>
      <c r="Z32" s="14">
        <v>8.0355393789999994</v>
      </c>
      <c r="AA32" s="14">
        <v>28.397143660000001</v>
      </c>
      <c r="AB32" s="14">
        <f>T32+W32+Z32+AA32</f>
        <v>88.273592120000004</v>
      </c>
      <c r="AC32" s="2" t="str">
        <f t="shared" si="4"/>
        <v>T4 2015</v>
      </c>
      <c r="AE32" s="13" t="s">
        <v>66</v>
      </c>
      <c r="AF32" s="13">
        <v>2015</v>
      </c>
      <c r="AG32" s="14">
        <v>21.937650173000002</v>
      </c>
      <c r="AH32" s="14">
        <v>10.504124564</v>
      </c>
      <c r="AI32" s="14">
        <v>32.441774737000003</v>
      </c>
      <c r="AJ32" s="14">
        <v>12.224024483999999</v>
      </c>
      <c r="AK32" s="14">
        <v>7.1751098600000001</v>
      </c>
      <c r="AL32" s="14">
        <v>19.399134344</v>
      </c>
      <c r="AM32" s="14">
        <v>4.0211804640000004</v>
      </c>
      <c r="AN32" s="14">
        <v>4.0143589149999999</v>
      </c>
      <c r="AO32" s="14">
        <v>8.0355393789999994</v>
      </c>
      <c r="AP32" s="14">
        <v>28.397143660000001</v>
      </c>
      <c r="AQ32" s="14">
        <f>AI32+AL32+AO32+AP32</f>
        <v>88.273592120000004</v>
      </c>
      <c r="AR32" s="2" t="str">
        <f t="shared" si="6"/>
        <v>Q4 2015</v>
      </c>
      <c r="AW32" s="15" t="s">
        <v>88</v>
      </c>
      <c r="AX32" s="15">
        <v>2015</v>
      </c>
      <c r="AY32" s="14">
        <v>21.937650173000002</v>
      </c>
      <c r="AZ32" s="14">
        <v>10.504124564</v>
      </c>
      <c r="BA32" s="14">
        <v>32.441774737000003</v>
      </c>
      <c r="BB32" s="14">
        <v>12.224024483999999</v>
      </c>
      <c r="BC32" s="14">
        <v>7.1751098600000001</v>
      </c>
      <c r="BD32" s="14">
        <v>19.399134344</v>
      </c>
      <c r="BE32" s="14">
        <v>4.0211804640000004</v>
      </c>
      <c r="BF32" s="14">
        <v>4.0143589149999999</v>
      </c>
      <c r="BG32" s="14">
        <v>8.0355393789999994</v>
      </c>
      <c r="BH32" s="14">
        <v>28.397143660000001</v>
      </c>
      <c r="BI32" s="14">
        <f>BA32+BD32+BG32+BH32</f>
        <v>88.273592120000004</v>
      </c>
      <c r="BJ32" s="2" t="str">
        <f t="shared" si="8"/>
        <v>T4 2015</v>
      </c>
    </row>
    <row r="34" spans="1:61" s="17" customFormat="1" ht="15" x14ac:dyDescent="0.2">
      <c r="B34" s="18">
        <v>2009</v>
      </c>
      <c r="C34" s="19">
        <f>SUM(C5:C8)</f>
        <v>75.860498504999995</v>
      </c>
      <c r="D34" s="19">
        <f t="shared" ref="D34:M34" si="9">SUM(D5:D8)</f>
        <v>69.732734128999994</v>
      </c>
      <c r="E34" s="19">
        <f t="shared" si="9"/>
        <v>145.593232634</v>
      </c>
      <c r="F34" s="19">
        <f t="shared" si="9"/>
        <v>28.487492830999997</v>
      </c>
      <c r="G34" s="19">
        <f t="shared" si="9"/>
        <v>35.820457032</v>
      </c>
      <c r="H34" s="19">
        <f t="shared" si="9"/>
        <v>64.307949863000005</v>
      </c>
      <c r="I34" s="19">
        <f t="shared" si="9"/>
        <v>18.111604585000002</v>
      </c>
      <c r="J34" s="19">
        <f t="shared" si="9"/>
        <v>27.075850774000003</v>
      </c>
      <c r="K34" s="19">
        <f t="shared" si="9"/>
        <v>45.187455358999998</v>
      </c>
      <c r="L34" s="19">
        <f t="shared" si="9"/>
        <v>77.425923577000006</v>
      </c>
      <c r="M34" s="19">
        <f t="shared" si="9"/>
        <v>332.51456143300004</v>
      </c>
      <c r="Q34" s="18">
        <v>2009</v>
      </c>
      <c r="R34" s="19">
        <f>SUM(R5:R8)</f>
        <v>75.860498504999995</v>
      </c>
      <c r="S34" s="19">
        <f t="shared" ref="S34:AB34" si="10">SUM(S5:S8)</f>
        <v>69.732734128999994</v>
      </c>
      <c r="T34" s="19">
        <f t="shared" si="10"/>
        <v>145.593232634</v>
      </c>
      <c r="U34" s="19">
        <f t="shared" si="10"/>
        <v>28.487492830999997</v>
      </c>
      <c r="V34" s="19">
        <f t="shared" si="10"/>
        <v>35.820457032</v>
      </c>
      <c r="W34" s="19">
        <f t="shared" si="10"/>
        <v>64.307949863000005</v>
      </c>
      <c r="X34" s="19">
        <f t="shared" si="10"/>
        <v>18.111604585000002</v>
      </c>
      <c r="Y34" s="19">
        <f t="shared" si="10"/>
        <v>27.075850774000003</v>
      </c>
      <c r="Z34" s="19">
        <f t="shared" si="10"/>
        <v>45.187455358999998</v>
      </c>
      <c r="AA34" s="19">
        <f t="shared" si="10"/>
        <v>77.425923577000006</v>
      </c>
      <c r="AB34" s="19">
        <f t="shared" si="10"/>
        <v>332.51456143300004</v>
      </c>
      <c r="AF34" s="18">
        <v>2009</v>
      </c>
      <c r="AG34" s="19">
        <f>SUM(AG5:AG8)</f>
        <v>75.860498504999995</v>
      </c>
      <c r="AH34" s="19">
        <f t="shared" ref="AH34:AQ34" si="11">SUM(AH5:AH8)</f>
        <v>69.732734128999994</v>
      </c>
      <c r="AI34" s="19">
        <f t="shared" si="11"/>
        <v>145.593232634</v>
      </c>
      <c r="AJ34" s="19">
        <f t="shared" si="11"/>
        <v>28.487492830999997</v>
      </c>
      <c r="AK34" s="19">
        <f t="shared" si="11"/>
        <v>35.820457032</v>
      </c>
      <c r="AL34" s="19">
        <f t="shared" si="11"/>
        <v>64.307949863000005</v>
      </c>
      <c r="AM34" s="19">
        <f t="shared" si="11"/>
        <v>18.111604585000002</v>
      </c>
      <c r="AN34" s="19">
        <f t="shared" si="11"/>
        <v>27.075850774000003</v>
      </c>
      <c r="AO34" s="19">
        <f t="shared" si="11"/>
        <v>45.187455358999998</v>
      </c>
      <c r="AP34" s="19">
        <f t="shared" si="11"/>
        <v>77.425923577000006</v>
      </c>
      <c r="AQ34" s="19">
        <f t="shared" si="11"/>
        <v>332.51456143300004</v>
      </c>
      <c r="AX34" s="17">
        <v>2009</v>
      </c>
      <c r="AY34" s="20">
        <f>SUM(AY5:AY8)</f>
        <v>75.860498504999995</v>
      </c>
      <c r="AZ34" s="20">
        <f t="shared" ref="AZ34:BI34" si="12">SUM(AZ5:AZ8)</f>
        <v>69.732734128999994</v>
      </c>
      <c r="BA34" s="20">
        <f t="shared" si="12"/>
        <v>145.593232634</v>
      </c>
      <c r="BB34" s="20">
        <f t="shared" si="12"/>
        <v>28.487492830999997</v>
      </c>
      <c r="BC34" s="20">
        <f t="shared" si="12"/>
        <v>35.820457032</v>
      </c>
      <c r="BD34" s="20">
        <f t="shared" si="12"/>
        <v>64.307949863000005</v>
      </c>
      <c r="BE34" s="20">
        <f t="shared" si="12"/>
        <v>18.111604585000002</v>
      </c>
      <c r="BF34" s="20">
        <f t="shared" si="12"/>
        <v>27.075850774000003</v>
      </c>
      <c r="BG34" s="20">
        <f t="shared" si="12"/>
        <v>45.187455358999998</v>
      </c>
      <c r="BH34" s="20">
        <f t="shared" si="12"/>
        <v>77.425923577000006</v>
      </c>
      <c r="BI34" s="19">
        <f t="shared" si="12"/>
        <v>332.51456143300004</v>
      </c>
    </row>
    <row r="35" spans="1:61" s="17" customFormat="1" ht="15" x14ac:dyDescent="0.2">
      <c r="B35" s="18">
        <v>2010</v>
      </c>
      <c r="C35" s="19">
        <f>SUM(C9:C12)</f>
        <v>73.774084965</v>
      </c>
      <c r="D35" s="19">
        <f t="shared" ref="D35:M35" si="13">SUM(D9:D12)</f>
        <v>77.325970364</v>
      </c>
      <c r="E35" s="19">
        <f t="shared" si="13"/>
        <v>151.10005532900001</v>
      </c>
      <c r="F35" s="19">
        <f t="shared" si="13"/>
        <v>28.542587854000001</v>
      </c>
      <c r="G35" s="19">
        <f t="shared" si="13"/>
        <v>40.382782090000006</v>
      </c>
      <c r="H35" s="19">
        <f t="shared" si="13"/>
        <v>68.925369943999996</v>
      </c>
      <c r="I35" s="19">
        <f t="shared" si="13"/>
        <v>22.414253678999998</v>
      </c>
      <c r="J35" s="19">
        <f t="shared" si="13"/>
        <v>37.530130043</v>
      </c>
      <c r="K35" s="19">
        <f t="shared" si="13"/>
        <v>59.944383721999998</v>
      </c>
      <c r="L35" s="19">
        <f t="shared" si="13"/>
        <v>61.187818536000002</v>
      </c>
      <c r="M35" s="19">
        <f t="shared" si="13"/>
        <v>341.157627531</v>
      </c>
      <c r="Q35" s="18">
        <v>2010</v>
      </c>
      <c r="R35" s="19">
        <f>SUM(R9:R12)</f>
        <v>73.774084965</v>
      </c>
      <c r="S35" s="19">
        <f t="shared" ref="S35:AB35" si="14">SUM(S9:S12)</f>
        <v>77.325970364</v>
      </c>
      <c r="T35" s="19">
        <f t="shared" si="14"/>
        <v>151.10005532900001</v>
      </c>
      <c r="U35" s="19">
        <f t="shared" si="14"/>
        <v>28.542587854000001</v>
      </c>
      <c r="V35" s="19">
        <f t="shared" si="14"/>
        <v>40.382782090000006</v>
      </c>
      <c r="W35" s="19">
        <f t="shared" si="14"/>
        <v>68.925369943999996</v>
      </c>
      <c r="X35" s="19">
        <f t="shared" si="14"/>
        <v>22.414253678999998</v>
      </c>
      <c r="Y35" s="19">
        <f t="shared" si="14"/>
        <v>37.530130043</v>
      </c>
      <c r="Z35" s="19">
        <f t="shared" si="14"/>
        <v>59.944383721999998</v>
      </c>
      <c r="AA35" s="19">
        <f t="shared" si="14"/>
        <v>61.187818536000002</v>
      </c>
      <c r="AB35" s="19">
        <f t="shared" si="14"/>
        <v>341.157627531</v>
      </c>
      <c r="AF35" s="18">
        <v>2010</v>
      </c>
      <c r="AG35" s="19">
        <f>SUM(AG9:AG12)</f>
        <v>73.774084965</v>
      </c>
      <c r="AH35" s="19">
        <f t="shared" ref="AH35:AQ35" si="15">SUM(AH9:AH12)</f>
        <v>77.325970364</v>
      </c>
      <c r="AI35" s="19">
        <f t="shared" si="15"/>
        <v>151.10005532900001</v>
      </c>
      <c r="AJ35" s="19">
        <f t="shared" si="15"/>
        <v>28.542587854000001</v>
      </c>
      <c r="AK35" s="19">
        <f t="shared" si="15"/>
        <v>40.382782090000006</v>
      </c>
      <c r="AL35" s="19">
        <f t="shared" si="15"/>
        <v>68.925369943999996</v>
      </c>
      <c r="AM35" s="19">
        <f t="shared" si="15"/>
        <v>22.414253678999998</v>
      </c>
      <c r="AN35" s="19">
        <f t="shared" si="15"/>
        <v>37.530130043</v>
      </c>
      <c r="AO35" s="19">
        <f t="shared" si="15"/>
        <v>59.944383721999998</v>
      </c>
      <c r="AP35" s="19">
        <f t="shared" si="15"/>
        <v>61.187818536000002</v>
      </c>
      <c r="AQ35" s="19">
        <f t="shared" si="15"/>
        <v>341.157627531</v>
      </c>
      <c r="AX35" s="17">
        <v>2010</v>
      </c>
      <c r="AY35" s="20">
        <f>SUM(AY9:AY12)</f>
        <v>73.774084965</v>
      </c>
      <c r="AZ35" s="20">
        <f t="shared" ref="AZ35:BI35" si="16">SUM(AZ9:AZ12)</f>
        <v>77.325970364</v>
      </c>
      <c r="BA35" s="20">
        <f t="shared" si="16"/>
        <v>151.10005532900001</v>
      </c>
      <c r="BB35" s="20">
        <f t="shared" si="16"/>
        <v>28.542587854000001</v>
      </c>
      <c r="BC35" s="20">
        <f t="shared" si="16"/>
        <v>40.382782090000006</v>
      </c>
      <c r="BD35" s="20">
        <f t="shared" si="16"/>
        <v>68.925369943999996</v>
      </c>
      <c r="BE35" s="20">
        <f t="shared" si="16"/>
        <v>22.414253678999998</v>
      </c>
      <c r="BF35" s="20">
        <f t="shared" si="16"/>
        <v>37.530130043</v>
      </c>
      <c r="BG35" s="20">
        <f t="shared" si="16"/>
        <v>59.944383721999998</v>
      </c>
      <c r="BH35" s="20">
        <f t="shared" si="16"/>
        <v>61.187818536000002</v>
      </c>
      <c r="BI35" s="19">
        <f t="shared" si="16"/>
        <v>341.157627531</v>
      </c>
    </row>
    <row r="36" spans="1:61" s="17" customFormat="1" ht="15" x14ac:dyDescent="0.2">
      <c r="B36" s="18">
        <v>2011</v>
      </c>
      <c r="C36" s="19">
        <f>SUM(C13:C16)</f>
        <v>62.591347862000006</v>
      </c>
      <c r="D36" s="19">
        <f t="shared" ref="D36:M36" si="17">SUM(D13:D16)</f>
        <v>63.792709897999991</v>
      </c>
      <c r="E36" s="19">
        <f t="shared" si="17"/>
        <v>126.38405775999999</v>
      </c>
      <c r="F36" s="19">
        <f t="shared" si="17"/>
        <v>27.256649264</v>
      </c>
      <c r="G36" s="19">
        <f t="shared" si="17"/>
        <v>39.163543943999997</v>
      </c>
      <c r="H36" s="19">
        <f t="shared" si="17"/>
        <v>66.420193208000001</v>
      </c>
      <c r="I36" s="19">
        <f t="shared" si="17"/>
        <v>21.149036732999999</v>
      </c>
      <c r="J36" s="19">
        <f t="shared" si="17"/>
        <v>36.482101827000001</v>
      </c>
      <c r="K36" s="19">
        <f t="shared" si="17"/>
        <v>57.631138560000004</v>
      </c>
      <c r="L36" s="19">
        <f t="shared" si="17"/>
        <v>55.061992898</v>
      </c>
      <c r="M36" s="19">
        <f t="shared" si="17"/>
        <v>305.497382426</v>
      </c>
      <c r="Q36" s="18">
        <v>2011</v>
      </c>
      <c r="R36" s="19">
        <f>SUM(R13:R16)</f>
        <v>62.591347862000006</v>
      </c>
      <c r="S36" s="19">
        <f t="shared" ref="S36:AB36" si="18">SUM(S13:S16)</f>
        <v>63.792709897999991</v>
      </c>
      <c r="T36" s="19">
        <f t="shared" si="18"/>
        <v>126.38405775999999</v>
      </c>
      <c r="U36" s="19">
        <f t="shared" si="18"/>
        <v>27.256649264</v>
      </c>
      <c r="V36" s="19">
        <f t="shared" si="18"/>
        <v>39.163543943999997</v>
      </c>
      <c r="W36" s="19">
        <f t="shared" si="18"/>
        <v>66.420193208000001</v>
      </c>
      <c r="X36" s="19">
        <f t="shared" si="18"/>
        <v>21.149036732999999</v>
      </c>
      <c r="Y36" s="19">
        <f t="shared" si="18"/>
        <v>36.482101827000001</v>
      </c>
      <c r="Z36" s="19">
        <f t="shared" si="18"/>
        <v>57.631138560000004</v>
      </c>
      <c r="AA36" s="19">
        <f t="shared" si="18"/>
        <v>55.061992898</v>
      </c>
      <c r="AB36" s="19">
        <f t="shared" si="18"/>
        <v>305.497382426</v>
      </c>
      <c r="AF36" s="18">
        <v>2011</v>
      </c>
      <c r="AG36" s="19">
        <f>SUM(AG13:AG16)</f>
        <v>62.591347862000006</v>
      </c>
      <c r="AH36" s="19">
        <f t="shared" ref="AH36:AQ36" si="19">SUM(AH13:AH16)</f>
        <v>63.792709897999991</v>
      </c>
      <c r="AI36" s="19">
        <f t="shared" si="19"/>
        <v>126.38405775999999</v>
      </c>
      <c r="AJ36" s="19">
        <f t="shared" si="19"/>
        <v>27.256649264</v>
      </c>
      <c r="AK36" s="19">
        <f t="shared" si="19"/>
        <v>39.163543943999997</v>
      </c>
      <c r="AL36" s="19">
        <f t="shared" si="19"/>
        <v>66.420193208000001</v>
      </c>
      <c r="AM36" s="19">
        <f t="shared" si="19"/>
        <v>21.149036732999999</v>
      </c>
      <c r="AN36" s="19">
        <f t="shared" si="19"/>
        <v>36.482101827000001</v>
      </c>
      <c r="AO36" s="19">
        <f t="shared" si="19"/>
        <v>57.631138560000004</v>
      </c>
      <c r="AP36" s="19">
        <f t="shared" si="19"/>
        <v>55.061992898</v>
      </c>
      <c r="AQ36" s="19">
        <f t="shared" si="19"/>
        <v>305.497382426</v>
      </c>
      <c r="AX36" s="17">
        <v>2011</v>
      </c>
      <c r="AY36" s="20">
        <f>SUM(AY13:AY16)</f>
        <v>62.591347862000006</v>
      </c>
      <c r="AZ36" s="20">
        <f t="shared" ref="AZ36:BI36" si="20">SUM(AZ13:AZ16)</f>
        <v>63.792709897999991</v>
      </c>
      <c r="BA36" s="20">
        <f t="shared" si="20"/>
        <v>126.38405775999999</v>
      </c>
      <c r="BB36" s="20">
        <f t="shared" si="20"/>
        <v>27.256649264</v>
      </c>
      <c r="BC36" s="20">
        <f t="shared" si="20"/>
        <v>39.163543943999997</v>
      </c>
      <c r="BD36" s="20">
        <f t="shared" si="20"/>
        <v>66.420193208000001</v>
      </c>
      <c r="BE36" s="20">
        <f t="shared" si="20"/>
        <v>21.149036732999999</v>
      </c>
      <c r="BF36" s="20">
        <f t="shared" si="20"/>
        <v>36.482101827000001</v>
      </c>
      <c r="BG36" s="20">
        <f t="shared" si="20"/>
        <v>57.631138560000004</v>
      </c>
      <c r="BH36" s="20">
        <f t="shared" si="20"/>
        <v>55.061992898</v>
      </c>
      <c r="BI36" s="19">
        <f t="shared" si="20"/>
        <v>305.497382426</v>
      </c>
    </row>
    <row r="37" spans="1:61" s="17" customFormat="1" ht="15" x14ac:dyDescent="0.2">
      <c r="B37" s="18">
        <v>2012</v>
      </c>
      <c r="C37" s="19">
        <f>SUM(C17:C20)</f>
        <v>61.599422174999994</v>
      </c>
      <c r="D37" s="19">
        <f t="shared" ref="D37:M37" si="21">SUM(D17:D20)</f>
        <v>51.307844845999995</v>
      </c>
      <c r="E37" s="19">
        <f t="shared" si="21"/>
        <v>112.907267021</v>
      </c>
      <c r="F37" s="19">
        <f t="shared" si="21"/>
        <v>31.313153970000002</v>
      </c>
      <c r="G37" s="19">
        <f t="shared" si="21"/>
        <v>37.376212003000006</v>
      </c>
      <c r="H37" s="19">
        <f t="shared" si="21"/>
        <v>68.689365973000008</v>
      </c>
      <c r="I37" s="19">
        <f t="shared" si="21"/>
        <v>23.121326067000002</v>
      </c>
      <c r="J37" s="19">
        <f t="shared" si="21"/>
        <v>28.821252253000001</v>
      </c>
      <c r="K37" s="19">
        <f>SUM(K17:K20)</f>
        <v>51.942578319999996</v>
      </c>
      <c r="L37" s="19">
        <f t="shared" si="21"/>
        <v>63.073472702000004</v>
      </c>
      <c r="M37" s="19">
        <f t="shared" si="21"/>
        <v>296.612684016</v>
      </c>
      <c r="Q37" s="18">
        <v>2012</v>
      </c>
      <c r="R37" s="19">
        <f>SUM(R17:R20)</f>
        <v>61.599422174999994</v>
      </c>
      <c r="S37" s="19">
        <f t="shared" ref="S37:AB37" si="22">SUM(S17:S20)</f>
        <v>51.307844845999995</v>
      </c>
      <c r="T37" s="19">
        <f t="shared" si="22"/>
        <v>112.907267021</v>
      </c>
      <c r="U37" s="19">
        <f t="shared" si="22"/>
        <v>31.313153970000002</v>
      </c>
      <c r="V37" s="19">
        <f t="shared" si="22"/>
        <v>37.376212003000006</v>
      </c>
      <c r="W37" s="19">
        <f t="shared" si="22"/>
        <v>68.689365973000008</v>
      </c>
      <c r="X37" s="19">
        <f t="shared" si="22"/>
        <v>23.121326067000002</v>
      </c>
      <c r="Y37" s="19">
        <f t="shared" si="22"/>
        <v>28.821252253000001</v>
      </c>
      <c r="Z37" s="19">
        <f>SUM(Z17:Z20)</f>
        <v>51.942578319999996</v>
      </c>
      <c r="AA37" s="19">
        <f t="shared" si="22"/>
        <v>63.073472702000004</v>
      </c>
      <c r="AB37" s="19">
        <f t="shared" si="22"/>
        <v>296.612684016</v>
      </c>
      <c r="AF37" s="18">
        <v>2012</v>
      </c>
      <c r="AG37" s="19">
        <f>SUM(AG17:AG20)</f>
        <v>61.599422174999994</v>
      </c>
      <c r="AH37" s="19">
        <f t="shared" ref="AH37:AQ37" si="23">SUM(AH17:AH20)</f>
        <v>51.307844845999995</v>
      </c>
      <c r="AI37" s="19">
        <f t="shared" si="23"/>
        <v>112.907267021</v>
      </c>
      <c r="AJ37" s="19">
        <f t="shared" si="23"/>
        <v>31.313153970000002</v>
      </c>
      <c r="AK37" s="19">
        <f t="shared" si="23"/>
        <v>37.376212003000006</v>
      </c>
      <c r="AL37" s="19">
        <f t="shared" si="23"/>
        <v>68.689365973000008</v>
      </c>
      <c r="AM37" s="19">
        <f t="shared" si="23"/>
        <v>23.121326067000002</v>
      </c>
      <c r="AN37" s="19">
        <f t="shared" si="23"/>
        <v>28.821252253000001</v>
      </c>
      <c r="AO37" s="19">
        <f>SUM(AO17:AO20)</f>
        <v>51.942578319999996</v>
      </c>
      <c r="AP37" s="19">
        <f t="shared" si="23"/>
        <v>63.073472702000004</v>
      </c>
      <c r="AQ37" s="19">
        <f t="shared" si="23"/>
        <v>296.612684016</v>
      </c>
      <c r="AX37" s="17">
        <v>2012</v>
      </c>
      <c r="AY37" s="20">
        <f>SUM(AY17:AY20)</f>
        <v>61.599422174999994</v>
      </c>
      <c r="AZ37" s="20">
        <f t="shared" ref="AZ37:BI37" si="24">SUM(AZ17:AZ20)</f>
        <v>51.307844845999995</v>
      </c>
      <c r="BA37" s="20">
        <f t="shared" si="24"/>
        <v>112.907267021</v>
      </c>
      <c r="BB37" s="20">
        <f t="shared" si="24"/>
        <v>31.313153970000002</v>
      </c>
      <c r="BC37" s="20">
        <f t="shared" si="24"/>
        <v>37.376212003000006</v>
      </c>
      <c r="BD37" s="20">
        <f t="shared" si="24"/>
        <v>68.689365973000008</v>
      </c>
      <c r="BE37" s="20">
        <f t="shared" si="24"/>
        <v>23.121326067000002</v>
      </c>
      <c r="BF37" s="20">
        <f t="shared" si="24"/>
        <v>28.821252253000001</v>
      </c>
      <c r="BG37" s="20">
        <f>SUM(BG17:BG20)</f>
        <v>51.942578319999996</v>
      </c>
      <c r="BH37" s="20">
        <f t="shared" si="24"/>
        <v>63.073472702000004</v>
      </c>
      <c r="BI37" s="19">
        <f t="shared" si="24"/>
        <v>296.612684016</v>
      </c>
    </row>
    <row r="38" spans="1:61" s="17" customFormat="1" ht="15" x14ac:dyDescent="0.2">
      <c r="B38" s="18">
        <v>2013</v>
      </c>
      <c r="C38" s="19">
        <f t="shared" ref="C38:M38" si="25">SUM(C20:C23)</f>
        <v>68.448231485000008</v>
      </c>
      <c r="D38" s="19">
        <f t="shared" si="25"/>
        <v>44.329010518000004</v>
      </c>
      <c r="E38" s="19">
        <f t="shared" si="25"/>
        <v>112.777242003</v>
      </c>
      <c r="F38" s="19">
        <f t="shared" si="25"/>
        <v>34.060165963999999</v>
      </c>
      <c r="G38" s="19">
        <f t="shared" si="25"/>
        <v>30.894415082999998</v>
      </c>
      <c r="H38" s="19">
        <f t="shared" si="25"/>
        <v>64.954581047000005</v>
      </c>
      <c r="I38" s="19">
        <f t="shared" si="25"/>
        <v>21.799263537000002</v>
      </c>
      <c r="J38" s="19">
        <f t="shared" si="25"/>
        <v>22.713425049000001</v>
      </c>
      <c r="K38" s="19">
        <f t="shared" si="25"/>
        <v>44.512688585999996</v>
      </c>
      <c r="L38" s="19">
        <f t="shared" si="25"/>
        <v>80.293171332</v>
      </c>
      <c r="M38" s="19">
        <f t="shared" si="25"/>
        <v>302.53768296800001</v>
      </c>
      <c r="Q38" s="18">
        <v>2013</v>
      </c>
      <c r="R38" s="19">
        <f t="shared" ref="R38:AB38" si="26">SUM(R20:R23)</f>
        <v>68.448231485000008</v>
      </c>
      <c r="S38" s="19">
        <f t="shared" si="26"/>
        <v>44.329010518000004</v>
      </c>
      <c r="T38" s="19">
        <f t="shared" si="26"/>
        <v>112.777242003</v>
      </c>
      <c r="U38" s="19">
        <f t="shared" si="26"/>
        <v>34.060165963999999</v>
      </c>
      <c r="V38" s="19">
        <f t="shared" si="26"/>
        <v>30.894415082999998</v>
      </c>
      <c r="W38" s="19">
        <f t="shared" si="26"/>
        <v>64.954581047000005</v>
      </c>
      <c r="X38" s="19">
        <f t="shared" si="26"/>
        <v>21.799263537000002</v>
      </c>
      <c r="Y38" s="19">
        <f t="shared" si="26"/>
        <v>22.713425049000001</v>
      </c>
      <c r="Z38" s="19">
        <f t="shared" si="26"/>
        <v>44.512688585999996</v>
      </c>
      <c r="AA38" s="19">
        <f t="shared" si="26"/>
        <v>80.293171332</v>
      </c>
      <c r="AB38" s="19">
        <f t="shared" si="26"/>
        <v>302.53768296800001</v>
      </c>
      <c r="AF38" s="18">
        <v>2013</v>
      </c>
      <c r="AG38" s="19">
        <f t="shared" ref="AG38:AQ38" si="27">SUM(AG20:AG23)</f>
        <v>68.448231485000008</v>
      </c>
      <c r="AH38" s="19">
        <f t="shared" si="27"/>
        <v>44.329010518000004</v>
      </c>
      <c r="AI38" s="19">
        <f t="shared" si="27"/>
        <v>112.777242003</v>
      </c>
      <c r="AJ38" s="19">
        <f t="shared" si="27"/>
        <v>34.060165963999999</v>
      </c>
      <c r="AK38" s="19">
        <f t="shared" si="27"/>
        <v>30.894415082999998</v>
      </c>
      <c r="AL38" s="19">
        <f t="shared" si="27"/>
        <v>64.954581047000005</v>
      </c>
      <c r="AM38" s="19">
        <f t="shared" si="27"/>
        <v>21.799263537000002</v>
      </c>
      <c r="AN38" s="19">
        <f t="shared" si="27"/>
        <v>22.713425049000001</v>
      </c>
      <c r="AO38" s="19">
        <f t="shared" si="27"/>
        <v>44.512688585999996</v>
      </c>
      <c r="AP38" s="19">
        <f t="shared" si="27"/>
        <v>80.293171332</v>
      </c>
      <c r="AQ38" s="19">
        <f t="shared" si="27"/>
        <v>302.53768296800001</v>
      </c>
      <c r="AX38" s="17">
        <v>2013</v>
      </c>
      <c r="AY38" s="20">
        <f t="shared" ref="AY38:BI38" si="28">SUM(AY20:AY23)</f>
        <v>68.448231485000008</v>
      </c>
      <c r="AZ38" s="20">
        <f t="shared" si="28"/>
        <v>44.329010518000004</v>
      </c>
      <c r="BA38" s="20">
        <f t="shared" si="28"/>
        <v>112.777242003</v>
      </c>
      <c r="BB38" s="20">
        <f t="shared" si="28"/>
        <v>34.060165963999999</v>
      </c>
      <c r="BC38" s="20">
        <f t="shared" si="28"/>
        <v>30.894415082999998</v>
      </c>
      <c r="BD38" s="20">
        <f t="shared" si="28"/>
        <v>64.954581047000005</v>
      </c>
      <c r="BE38" s="20">
        <f t="shared" si="28"/>
        <v>21.799263537000002</v>
      </c>
      <c r="BF38" s="20">
        <f t="shared" si="28"/>
        <v>22.713425049000001</v>
      </c>
      <c r="BG38" s="20">
        <f t="shared" si="28"/>
        <v>44.512688585999996</v>
      </c>
      <c r="BH38" s="20">
        <f t="shared" si="28"/>
        <v>80.293171332</v>
      </c>
      <c r="BI38" s="19">
        <f t="shared" si="28"/>
        <v>302.53768296800001</v>
      </c>
    </row>
    <row r="39" spans="1:61" s="17" customFormat="1" ht="15" x14ac:dyDescent="0.2">
      <c r="B39" s="18">
        <v>2014</v>
      </c>
      <c r="C39" s="19">
        <f>SUM(C25:C28)</f>
        <v>80.885136688000003</v>
      </c>
      <c r="D39" s="19">
        <f t="shared" ref="D39:J39" si="29">SUM(D25:D28)</f>
        <v>47.316430459000003</v>
      </c>
      <c r="E39" s="19">
        <f t="shared" si="29"/>
        <v>128.20156714699999</v>
      </c>
      <c r="F39" s="19">
        <f t="shared" si="29"/>
        <v>36.916011652000002</v>
      </c>
      <c r="G39" s="19">
        <f t="shared" si="29"/>
        <v>26.656385098000001</v>
      </c>
      <c r="H39" s="19">
        <f t="shared" si="29"/>
        <v>63.572396749999996</v>
      </c>
      <c r="I39" s="19">
        <f t="shared" si="29"/>
        <v>17.281710519000001</v>
      </c>
      <c r="J39" s="19">
        <f t="shared" si="29"/>
        <v>16.304157931999999</v>
      </c>
      <c r="K39" s="19">
        <f>SUM(K25:K28)</f>
        <v>33.585868451000003</v>
      </c>
      <c r="L39" s="19">
        <f>SUM(L25:L28)</f>
        <v>99.812652370000009</v>
      </c>
      <c r="M39" s="19">
        <f>SUM(M25:M28)</f>
        <v>325.17248471799996</v>
      </c>
      <c r="Q39" s="18">
        <v>2014</v>
      </c>
      <c r="R39" s="19">
        <f>SUM(R25:R28)</f>
        <v>80.885136688000003</v>
      </c>
      <c r="S39" s="19">
        <f t="shared" ref="S39:Y39" si="30">SUM(S25:S28)</f>
        <v>47.316430459000003</v>
      </c>
      <c r="T39" s="19">
        <f t="shared" si="30"/>
        <v>128.20156714699999</v>
      </c>
      <c r="U39" s="19">
        <f t="shared" si="30"/>
        <v>36.916011652000002</v>
      </c>
      <c r="V39" s="19">
        <f t="shared" si="30"/>
        <v>26.656385098000001</v>
      </c>
      <c r="W39" s="19">
        <f t="shared" si="30"/>
        <v>63.572396749999996</v>
      </c>
      <c r="X39" s="19">
        <f t="shared" si="30"/>
        <v>17.281710519000001</v>
      </c>
      <c r="Y39" s="19">
        <f t="shared" si="30"/>
        <v>16.304157931999999</v>
      </c>
      <c r="Z39" s="19">
        <f>SUM(Z25:Z28)</f>
        <v>33.585868451000003</v>
      </c>
      <c r="AA39" s="19">
        <f>SUM(AA25:AA28)</f>
        <v>99.812652370000009</v>
      </c>
      <c r="AB39" s="19">
        <f>SUM(AB25:AB28)</f>
        <v>325.17248471799996</v>
      </c>
      <c r="AF39" s="18">
        <v>2014</v>
      </c>
      <c r="AG39" s="19">
        <f>SUM(AG25:AG28)</f>
        <v>80.885136688000003</v>
      </c>
      <c r="AH39" s="19">
        <f t="shared" ref="AH39:AN39" si="31">SUM(AH25:AH28)</f>
        <v>47.316430459000003</v>
      </c>
      <c r="AI39" s="19">
        <f t="shared" si="31"/>
        <v>128.20156714699999</v>
      </c>
      <c r="AJ39" s="19">
        <f t="shared" si="31"/>
        <v>36.916011652000002</v>
      </c>
      <c r="AK39" s="19">
        <f t="shared" si="31"/>
        <v>26.656385098000001</v>
      </c>
      <c r="AL39" s="19">
        <f t="shared" si="31"/>
        <v>63.572396749999996</v>
      </c>
      <c r="AM39" s="19">
        <f t="shared" si="31"/>
        <v>17.281710519000001</v>
      </c>
      <c r="AN39" s="19">
        <f t="shared" si="31"/>
        <v>16.304157931999999</v>
      </c>
      <c r="AO39" s="19">
        <f>SUM(AO25:AO28)</f>
        <v>33.585868451000003</v>
      </c>
      <c r="AP39" s="19">
        <f>SUM(AP25:AP28)</f>
        <v>99.812652370000009</v>
      </c>
      <c r="AQ39" s="19">
        <f>SUM(AQ25:AQ28)</f>
        <v>325.17248471799996</v>
      </c>
      <c r="AX39" s="17">
        <v>2014</v>
      </c>
      <c r="AY39" s="20">
        <f>SUM(AY25:AY28)</f>
        <v>80.885136688000003</v>
      </c>
      <c r="AZ39" s="20">
        <f t="shared" ref="AZ39:BF39" si="32">SUM(AZ25:AZ28)</f>
        <v>47.316430459000003</v>
      </c>
      <c r="BA39" s="20">
        <f t="shared" si="32"/>
        <v>128.20156714699999</v>
      </c>
      <c r="BB39" s="20">
        <f t="shared" si="32"/>
        <v>36.916011652000002</v>
      </c>
      <c r="BC39" s="20">
        <f t="shared" si="32"/>
        <v>26.656385098000001</v>
      </c>
      <c r="BD39" s="20">
        <f t="shared" si="32"/>
        <v>63.572396749999996</v>
      </c>
      <c r="BE39" s="20">
        <f t="shared" si="32"/>
        <v>17.281710519000001</v>
      </c>
      <c r="BF39" s="20">
        <f t="shared" si="32"/>
        <v>16.304157931999999</v>
      </c>
      <c r="BG39" s="20">
        <f>SUM(BG25:BG28)</f>
        <v>33.585868451000003</v>
      </c>
      <c r="BH39" s="20">
        <f>SUM(BH25:BH28)</f>
        <v>99.812652370000009</v>
      </c>
      <c r="BI39" s="19">
        <f>SUM(BI25:BI28)</f>
        <v>325.17248471799996</v>
      </c>
    </row>
    <row r="40" spans="1:61" s="17" customFormat="1" ht="15" x14ac:dyDescent="0.2">
      <c r="B40" s="18">
        <v>2015</v>
      </c>
      <c r="C40" s="19">
        <f>SUM(C29:C32)</f>
        <v>96.072869641000011</v>
      </c>
      <c r="D40" s="19">
        <f t="shared" ref="D40:M40" si="33">SUM(D29:D32)</f>
        <v>48.506566507999999</v>
      </c>
      <c r="E40" s="19">
        <f t="shared" si="33"/>
        <v>144.579436149</v>
      </c>
      <c r="F40" s="19">
        <f t="shared" si="33"/>
        <v>46.322670898999995</v>
      </c>
      <c r="G40" s="19">
        <f t="shared" si="33"/>
        <v>30.410287314999998</v>
      </c>
      <c r="H40" s="19">
        <f t="shared" si="33"/>
        <v>76.732958214000007</v>
      </c>
      <c r="I40" s="19">
        <f t="shared" si="33"/>
        <v>13.469948820000001</v>
      </c>
      <c r="J40" s="19">
        <f t="shared" si="33"/>
        <v>12.940033497999998</v>
      </c>
      <c r="K40" s="19">
        <f t="shared" si="33"/>
        <v>26.409982317999997</v>
      </c>
      <c r="L40" s="19">
        <f t="shared" si="33"/>
        <v>114.14112725599999</v>
      </c>
      <c r="M40" s="19">
        <f t="shared" si="33"/>
        <v>361.86350393700002</v>
      </c>
      <c r="Q40" s="18">
        <v>2015</v>
      </c>
      <c r="R40" s="19">
        <f>SUM(R29:R32)</f>
        <v>96.072869641000011</v>
      </c>
      <c r="S40" s="19">
        <f t="shared" ref="S40:AB40" si="34">SUM(S29:S32)</f>
        <v>48.506566507999999</v>
      </c>
      <c r="T40" s="19">
        <f t="shared" si="34"/>
        <v>144.579436149</v>
      </c>
      <c r="U40" s="19">
        <f t="shared" si="34"/>
        <v>46.322670898999995</v>
      </c>
      <c r="V40" s="19">
        <f t="shared" si="34"/>
        <v>30.410287314999998</v>
      </c>
      <c r="W40" s="19">
        <f t="shared" si="34"/>
        <v>76.732958214000007</v>
      </c>
      <c r="X40" s="19">
        <f t="shared" si="34"/>
        <v>13.469948820000001</v>
      </c>
      <c r="Y40" s="19">
        <f t="shared" si="34"/>
        <v>12.940033497999998</v>
      </c>
      <c r="Z40" s="19">
        <f t="shared" si="34"/>
        <v>26.409982317999997</v>
      </c>
      <c r="AA40" s="19">
        <f t="shared" si="34"/>
        <v>114.14112725599999</v>
      </c>
      <c r="AB40" s="19">
        <f t="shared" si="34"/>
        <v>361.86350393700002</v>
      </c>
      <c r="AF40" s="18">
        <v>2015</v>
      </c>
      <c r="AG40" s="19">
        <f>SUM(AG29:AG32)</f>
        <v>96.072869641000011</v>
      </c>
      <c r="AH40" s="19">
        <f t="shared" ref="AH40:AQ40" si="35">SUM(AH29:AH32)</f>
        <v>48.506566507999999</v>
      </c>
      <c r="AI40" s="19">
        <f t="shared" si="35"/>
        <v>144.579436149</v>
      </c>
      <c r="AJ40" s="19">
        <f t="shared" si="35"/>
        <v>46.322670898999995</v>
      </c>
      <c r="AK40" s="19">
        <f t="shared" si="35"/>
        <v>30.410287314999998</v>
      </c>
      <c r="AL40" s="19">
        <f t="shared" si="35"/>
        <v>76.732958214000007</v>
      </c>
      <c r="AM40" s="19">
        <f t="shared" si="35"/>
        <v>13.469948820000001</v>
      </c>
      <c r="AN40" s="19">
        <f t="shared" si="35"/>
        <v>12.940033497999998</v>
      </c>
      <c r="AO40" s="19">
        <f t="shared" si="35"/>
        <v>26.409982317999997</v>
      </c>
      <c r="AP40" s="19">
        <f t="shared" si="35"/>
        <v>114.14112725599999</v>
      </c>
      <c r="AQ40" s="19">
        <f t="shared" si="35"/>
        <v>361.86350393700002</v>
      </c>
      <c r="AX40" s="18">
        <v>2015</v>
      </c>
      <c r="AY40" s="19">
        <f>SUM(AY29:AY32)</f>
        <v>96.072869641000011</v>
      </c>
      <c r="AZ40" s="19">
        <f t="shared" ref="AZ40:BI40" si="36">SUM(AZ29:AZ32)</f>
        <v>48.506566507999999</v>
      </c>
      <c r="BA40" s="19">
        <f t="shared" si="36"/>
        <v>144.579436149</v>
      </c>
      <c r="BB40" s="19">
        <f t="shared" si="36"/>
        <v>46.322670898999995</v>
      </c>
      <c r="BC40" s="19">
        <f t="shared" si="36"/>
        <v>30.410287314999998</v>
      </c>
      <c r="BD40" s="19">
        <f t="shared" si="36"/>
        <v>76.732958214000007</v>
      </c>
      <c r="BE40" s="19">
        <f t="shared" si="36"/>
        <v>13.469948820000001</v>
      </c>
      <c r="BF40" s="19">
        <f t="shared" si="36"/>
        <v>12.940033497999998</v>
      </c>
      <c r="BG40" s="19">
        <f t="shared" si="36"/>
        <v>26.409982317999997</v>
      </c>
      <c r="BH40" s="19">
        <f t="shared" si="36"/>
        <v>114.14112725599999</v>
      </c>
      <c r="BI40" s="19">
        <f t="shared" si="36"/>
        <v>361.86350393700002</v>
      </c>
    </row>
    <row r="41" spans="1:61" s="22" customFormat="1" ht="19.5" customHeight="1" x14ac:dyDescent="0.2">
      <c r="A41" s="21" t="s">
        <v>0</v>
      </c>
      <c r="C41" s="23"/>
      <c r="P41" s="21" t="s">
        <v>89</v>
      </c>
      <c r="R41" s="23"/>
      <c r="AE41" s="21" t="s">
        <v>114</v>
      </c>
      <c r="AG41" s="23"/>
      <c r="AW41" s="22" t="s">
        <v>0</v>
      </c>
      <c r="AY41" s="23"/>
    </row>
    <row r="42" spans="1:61" s="22" customFormat="1" x14ac:dyDescent="0.2">
      <c r="B42" s="22" t="s">
        <v>1</v>
      </c>
      <c r="C42" s="24">
        <f t="shared" ref="C42:C47" si="37">C35/C34-1</f>
        <v>-2.7503293296477382E-2</v>
      </c>
      <c r="D42" s="24">
        <f t="shared" ref="D42:M42" si="38">D35/D34-1</f>
        <v>0.10889055663518254</v>
      </c>
      <c r="E42" s="24">
        <f t="shared" si="38"/>
        <v>3.7823342440945318E-2</v>
      </c>
      <c r="F42" s="24">
        <f t="shared" si="38"/>
        <v>1.9340074371181348E-3</v>
      </c>
      <c r="G42" s="24">
        <f t="shared" si="38"/>
        <v>0.12736646698628884</v>
      </c>
      <c r="H42" s="24">
        <f t="shared" si="38"/>
        <v>7.1801699336346836E-2</v>
      </c>
      <c r="I42" s="24">
        <f t="shared" si="38"/>
        <v>0.23756310898943989</v>
      </c>
      <c r="J42" s="24">
        <f t="shared" si="38"/>
        <v>0.3861108319831219</v>
      </c>
      <c r="K42" s="24">
        <f t="shared" si="38"/>
        <v>0.32657135140186333</v>
      </c>
      <c r="L42" s="24">
        <f t="shared" si="38"/>
        <v>-0.2097243957942746</v>
      </c>
      <c r="M42" s="24">
        <f t="shared" si="38"/>
        <v>2.5993045419580918E-2</v>
      </c>
      <c r="Q42" s="22" t="s">
        <v>1</v>
      </c>
      <c r="R42" s="25">
        <f t="shared" ref="R42:AB42" si="39">R35/R34-1</f>
        <v>-2.7503293296477382E-2</v>
      </c>
      <c r="S42" s="25">
        <f t="shared" si="39"/>
        <v>0.10889055663518254</v>
      </c>
      <c r="T42" s="25">
        <f t="shared" si="39"/>
        <v>3.7823342440945318E-2</v>
      </c>
      <c r="U42" s="25">
        <f t="shared" si="39"/>
        <v>1.9340074371181348E-3</v>
      </c>
      <c r="V42" s="25">
        <f t="shared" si="39"/>
        <v>0.12736646698628884</v>
      </c>
      <c r="W42" s="25">
        <f t="shared" si="39"/>
        <v>7.1801699336346836E-2</v>
      </c>
      <c r="X42" s="25">
        <f t="shared" si="39"/>
        <v>0.23756310898943989</v>
      </c>
      <c r="Y42" s="25">
        <f t="shared" si="39"/>
        <v>0.3861108319831219</v>
      </c>
      <c r="Z42" s="25">
        <f t="shared" si="39"/>
        <v>0.32657135140186333</v>
      </c>
      <c r="AA42" s="25">
        <f t="shared" si="39"/>
        <v>-0.2097243957942746</v>
      </c>
      <c r="AB42" s="25">
        <f t="shared" si="39"/>
        <v>2.5993045419580918E-2</v>
      </c>
      <c r="AF42" s="22" t="s">
        <v>1</v>
      </c>
      <c r="AG42" s="25">
        <f t="shared" ref="AG42:AQ42" si="40">AG35/AG34-1</f>
        <v>-2.7503293296477382E-2</v>
      </c>
      <c r="AH42" s="25">
        <f t="shared" si="40"/>
        <v>0.10889055663518254</v>
      </c>
      <c r="AI42" s="25">
        <f t="shared" si="40"/>
        <v>3.7823342440945318E-2</v>
      </c>
      <c r="AJ42" s="25">
        <f t="shared" si="40"/>
        <v>1.9340074371181348E-3</v>
      </c>
      <c r="AK42" s="25">
        <f t="shared" si="40"/>
        <v>0.12736646698628884</v>
      </c>
      <c r="AL42" s="25">
        <f t="shared" si="40"/>
        <v>7.1801699336346836E-2</v>
      </c>
      <c r="AM42" s="25">
        <f t="shared" si="40"/>
        <v>0.23756310898943989</v>
      </c>
      <c r="AN42" s="25">
        <f t="shared" si="40"/>
        <v>0.3861108319831219</v>
      </c>
      <c r="AO42" s="25">
        <f t="shared" si="40"/>
        <v>0.32657135140186333</v>
      </c>
      <c r="AP42" s="25">
        <f t="shared" si="40"/>
        <v>-0.2097243957942746</v>
      </c>
      <c r="AQ42" s="25">
        <f t="shared" si="40"/>
        <v>2.5993045419580918E-2</v>
      </c>
      <c r="AX42" s="22" t="s">
        <v>1</v>
      </c>
      <c r="AY42" s="26">
        <f t="shared" ref="AY42:BI42" si="41">AY35/AY34-1</f>
        <v>-2.7503293296477382E-2</v>
      </c>
      <c r="AZ42" s="26">
        <f t="shared" si="41"/>
        <v>0.10889055663518254</v>
      </c>
      <c r="BA42" s="26">
        <f t="shared" si="41"/>
        <v>3.7823342440945318E-2</v>
      </c>
      <c r="BB42" s="26">
        <f t="shared" si="41"/>
        <v>1.9340074371181348E-3</v>
      </c>
      <c r="BC42" s="26">
        <f t="shared" si="41"/>
        <v>0.12736646698628884</v>
      </c>
      <c r="BD42" s="26">
        <f t="shared" si="41"/>
        <v>7.1801699336346836E-2</v>
      </c>
      <c r="BE42" s="26">
        <f t="shared" si="41"/>
        <v>0.23756310898943989</v>
      </c>
      <c r="BF42" s="26">
        <f t="shared" si="41"/>
        <v>0.3861108319831219</v>
      </c>
      <c r="BG42" s="26">
        <f t="shared" si="41"/>
        <v>0.32657135140186333</v>
      </c>
      <c r="BH42" s="26">
        <f t="shared" si="41"/>
        <v>-0.2097243957942746</v>
      </c>
      <c r="BI42" s="25">
        <f t="shared" si="41"/>
        <v>2.5993045419580918E-2</v>
      </c>
    </row>
    <row r="43" spans="1:61" s="22" customFormat="1" x14ac:dyDescent="0.2">
      <c r="B43" s="22" t="s">
        <v>2</v>
      </c>
      <c r="C43" s="24">
        <f t="shared" si="37"/>
        <v>-0.15158083096937525</v>
      </c>
      <c r="D43" s="24">
        <f t="shared" ref="D43:M43" si="42">D36/D35-1</f>
        <v>-0.17501572113863284</v>
      </c>
      <c r="E43" s="24">
        <f t="shared" si="42"/>
        <v>-0.16357371620535988</v>
      </c>
      <c r="F43" s="24">
        <f t="shared" si="42"/>
        <v>-4.5053328611189269E-2</v>
      </c>
      <c r="G43" s="24">
        <f t="shared" si="42"/>
        <v>-3.019202944667676E-2</v>
      </c>
      <c r="H43" s="24">
        <f t="shared" si="42"/>
        <v>-3.634622110893837E-2</v>
      </c>
      <c r="I43" s="24">
        <f t="shared" si="42"/>
        <v>-5.6446980752492548E-2</v>
      </c>
      <c r="J43" s="24">
        <f t="shared" si="42"/>
        <v>-2.7924982268892395E-2</v>
      </c>
      <c r="K43" s="24">
        <f t="shared" si="42"/>
        <v>-3.8589856436392345E-2</v>
      </c>
      <c r="L43" s="24">
        <f t="shared" si="42"/>
        <v>-0.10011511742971946</v>
      </c>
      <c r="M43" s="24">
        <f t="shared" si="42"/>
        <v>-0.10452718106605918</v>
      </c>
      <c r="Q43" s="22" t="s">
        <v>2</v>
      </c>
      <c r="R43" s="25">
        <f t="shared" ref="R43:AB43" si="43">R36/R35-1</f>
        <v>-0.15158083096937525</v>
      </c>
      <c r="S43" s="25">
        <f t="shared" si="43"/>
        <v>-0.17501572113863284</v>
      </c>
      <c r="T43" s="25">
        <f t="shared" si="43"/>
        <v>-0.16357371620535988</v>
      </c>
      <c r="U43" s="25">
        <f t="shared" si="43"/>
        <v>-4.5053328611189269E-2</v>
      </c>
      <c r="V43" s="25">
        <f t="shared" si="43"/>
        <v>-3.019202944667676E-2</v>
      </c>
      <c r="W43" s="25">
        <f t="shared" si="43"/>
        <v>-3.634622110893837E-2</v>
      </c>
      <c r="X43" s="25">
        <f t="shared" si="43"/>
        <v>-5.6446980752492548E-2</v>
      </c>
      <c r="Y43" s="25">
        <f t="shared" si="43"/>
        <v>-2.7924982268892395E-2</v>
      </c>
      <c r="Z43" s="25">
        <f t="shared" si="43"/>
        <v>-3.8589856436392345E-2</v>
      </c>
      <c r="AA43" s="25">
        <f t="shared" si="43"/>
        <v>-0.10011511742971946</v>
      </c>
      <c r="AB43" s="25">
        <f t="shared" si="43"/>
        <v>-0.10452718106605918</v>
      </c>
      <c r="AF43" s="22" t="s">
        <v>2</v>
      </c>
      <c r="AG43" s="25">
        <f t="shared" ref="AG43:AQ43" si="44">AG36/AG35-1</f>
        <v>-0.15158083096937525</v>
      </c>
      <c r="AH43" s="25">
        <f t="shared" si="44"/>
        <v>-0.17501572113863284</v>
      </c>
      <c r="AI43" s="25">
        <f t="shared" si="44"/>
        <v>-0.16357371620535988</v>
      </c>
      <c r="AJ43" s="25">
        <f t="shared" si="44"/>
        <v>-4.5053328611189269E-2</v>
      </c>
      <c r="AK43" s="25">
        <f t="shared" si="44"/>
        <v>-3.019202944667676E-2</v>
      </c>
      <c r="AL43" s="25">
        <f t="shared" si="44"/>
        <v>-3.634622110893837E-2</v>
      </c>
      <c r="AM43" s="25">
        <f t="shared" si="44"/>
        <v>-5.6446980752492548E-2</v>
      </c>
      <c r="AN43" s="25">
        <f t="shared" si="44"/>
        <v>-2.7924982268892395E-2</v>
      </c>
      <c r="AO43" s="25">
        <f t="shared" si="44"/>
        <v>-3.8589856436392345E-2</v>
      </c>
      <c r="AP43" s="25">
        <f t="shared" si="44"/>
        <v>-0.10011511742971946</v>
      </c>
      <c r="AQ43" s="25">
        <f t="shared" si="44"/>
        <v>-0.10452718106605918</v>
      </c>
      <c r="AX43" s="22" t="s">
        <v>2</v>
      </c>
      <c r="AY43" s="26">
        <f t="shared" ref="AY43:BI43" si="45">AY36/AY35-1</f>
        <v>-0.15158083096937525</v>
      </c>
      <c r="AZ43" s="26">
        <f t="shared" si="45"/>
        <v>-0.17501572113863284</v>
      </c>
      <c r="BA43" s="26">
        <f t="shared" si="45"/>
        <v>-0.16357371620535988</v>
      </c>
      <c r="BB43" s="26">
        <f t="shared" si="45"/>
        <v>-4.5053328611189269E-2</v>
      </c>
      <c r="BC43" s="26">
        <f t="shared" si="45"/>
        <v>-3.019202944667676E-2</v>
      </c>
      <c r="BD43" s="26">
        <f t="shared" si="45"/>
        <v>-3.634622110893837E-2</v>
      </c>
      <c r="BE43" s="26">
        <f t="shared" si="45"/>
        <v>-5.6446980752492548E-2</v>
      </c>
      <c r="BF43" s="26">
        <f t="shared" si="45"/>
        <v>-2.7924982268892395E-2</v>
      </c>
      <c r="BG43" s="26">
        <f t="shared" si="45"/>
        <v>-3.8589856436392345E-2</v>
      </c>
      <c r="BH43" s="26">
        <f t="shared" si="45"/>
        <v>-0.10011511742971946</v>
      </c>
      <c r="BI43" s="25">
        <f t="shared" si="45"/>
        <v>-0.10452718106605918</v>
      </c>
    </row>
    <row r="44" spans="1:61" s="22" customFormat="1" x14ac:dyDescent="0.2">
      <c r="B44" s="22" t="s">
        <v>3</v>
      </c>
      <c r="C44" s="24">
        <f t="shared" si="37"/>
        <v>-1.5847648610906817E-2</v>
      </c>
      <c r="D44" s="24">
        <f t="shared" ref="D44:M44" si="46">D37/D36-1</f>
        <v>-0.19570990277670297</v>
      </c>
      <c r="E44" s="24">
        <f t="shared" si="46"/>
        <v>-0.10663362909736662</v>
      </c>
      <c r="F44" s="24">
        <f t="shared" si="46"/>
        <v>0.14882624297322367</v>
      </c>
      <c r="G44" s="24">
        <f t="shared" si="46"/>
        <v>-4.5637645652183534E-2</v>
      </c>
      <c r="H44" s="24">
        <f t="shared" si="46"/>
        <v>3.416389888981386E-2</v>
      </c>
      <c r="I44" s="24">
        <f t="shared" si="46"/>
        <v>9.3256698113466818E-2</v>
      </c>
      <c r="J44" s="24">
        <f t="shared" si="46"/>
        <v>-0.20998926022212594</v>
      </c>
      <c r="K44" s="24">
        <f t="shared" si="46"/>
        <v>-9.8706365727576739E-2</v>
      </c>
      <c r="L44" s="24">
        <f t="shared" si="46"/>
        <v>0.14549927059198398</v>
      </c>
      <c r="M44" s="24">
        <f t="shared" si="46"/>
        <v>-2.9082731706063347E-2</v>
      </c>
      <c r="Q44" s="22" t="s">
        <v>3</v>
      </c>
      <c r="R44" s="25">
        <f t="shared" ref="R44:AB44" si="47">R37/R36-1</f>
        <v>-1.5847648610906817E-2</v>
      </c>
      <c r="S44" s="25">
        <f t="shared" si="47"/>
        <v>-0.19570990277670297</v>
      </c>
      <c r="T44" s="25">
        <f t="shared" si="47"/>
        <v>-0.10663362909736662</v>
      </c>
      <c r="U44" s="25">
        <f t="shared" si="47"/>
        <v>0.14882624297322367</v>
      </c>
      <c r="V44" s="25">
        <f t="shared" si="47"/>
        <v>-4.5637645652183534E-2</v>
      </c>
      <c r="W44" s="25">
        <f t="shared" si="47"/>
        <v>3.416389888981386E-2</v>
      </c>
      <c r="X44" s="25">
        <f t="shared" si="47"/>
        <v>9.3256698113466818E-2</v>
      </c>
      <c r="Y44" s="25">
        <f t="shared" si="47"/>
        <v>-0.20998926022212594</v>
      </c>
      <c r="Z44" s="25">
        <f t="shared" si="47"/>
        <v>-9.8706365727576739E-2</v>
      </c>
      <c r="AA44" s="25">
        <f t="shared" si="47"/>
        <v>0.14549927059198398</v>
      </c>
      <c r="AB44" s="25">
        <f t="shared" si="47"/>
        <v>-2.9082731706063347E-2</v>
      </c>
      <c r="AF44" s="22" t="s">
        <v>3</v>
      </c>
      <c r="AG44" s="25">
        <f t="shared" ref="AG44:AQ44" si="48">AG37/AG36-1</f>
        <v>-1.5847648610906817E-2</v>
      </c>
      <c r="AH44" s="25">
        <f t="shared" si="48"/>
        <v>-0.19570990277670297</v>
      </c>
      <c r="AI44" s="25">
        <f t="shared" si="48"/>
        <v>-0.10663362909736662</v>
      </c>
      <c r="AJ44" s="25">
        <f t="shared" si="48"/>
        <v>0.14882624297322367</v>
      </c>
      <c r="AK44" s="25">
        <f t="shared" si="48"/>
        <v>-4.5637645652183534E-2</v>
      </c>
      <c r="AL44" s="25">
        <f t="shared" si="48"/>
        <v>3.416389888981386E-2</v>
      </c>
      <c r="AM44" s="25">
        <f t="shared" si="48"/>
        <v>9.3256698113466818E-2</v>
      </c>
      <c r="AN44" s="25">
        <f t="shared" si="48"/>
        <v>-0.20998926022212594</v>
      </c>
      <c r="AO44" s="25">
        <f t="shared" si="48"/>
        <v>-9.8706365727576739E-2</v>
      </c>
      <c r="AP44" s="25">
        <f t="shared" si="48"/>
        <v>0.14549927059198398</v>
      </c>
      <c r="AQ44" s="25">
        <f t="shared" si="48"/>
        <v>-2.9082731706063347E-2</v>
      </c>
      <c r="AX44" s="22" t="s">
        <v>3</v>
      </c>
      <c r="AY44" s="26">
        <f t="shared" ref="AY44:BI44" si="49">AY37/AY36-1</f>
        <v>-1.5847648610906817E-2</v>
      </c>
      <c r="AZ44" s="26">
        <f t="shared" si="49"/>
        <v>-0.19570990277670297</v>
      </c>
      <c r="BA44" s="26">
        <f t="shared" si="49"/>
        <v>-0.10663362909736662</v>
      </c>
      <c r="BB44" s="26">
        <f t="shared" si="49"/>
        <v>0.14882624297322367</v>
      </c>
      <c r="BC44" s="26">
        <f t="shared" si="49"/>
        <v>-4.5637645652183534E-2</v>
      </c>
      <c r="BD44" s="26">
        <f t="shared" si="49"/>
        <v>3.416389888981386E-2</v>
      </c>
      <c r="BE44" s="26">
        <f t="shared" si="49"/>
        <v>9.3256698113466818E-2</v>
      </c>
      <c r="BF44" s="26">
        <f t="shared" si="49"/>
        <v>-0.20998926022212594</v>
      </c>
      <c r="BG44" s="26">
        <f t="shared" si="49"/>
        <v>-9.8706365727576739E-2</v>
      </c>
      <c r="BH44" s="26">
        <f t="shared" si="49"/>
        <v>0.14549927059198398</v>
      </c>
      <c r="BI44" s="25">
        <f t="shared" si="49"/>
        <v>-2.9082731706063347E-2</v>
      </c>
    </row>
    <row r="45" spans="1:61" s="22" customFormat="1" x14ac:dyDescent="0.2">
      <c r="B45" s="22" t="s">
        <v>4</v>
      </c>
      <c r="C45" s="24">
        <f t="shared" si="37"/>
        <v>0.11118301224552063</v>
      </c>
      <c r="D45" s="24">
        <f t="shared" ref="D45:M45" si="50">D38/D37-1</f>
        <v>-0.1360188553806323</v>
      </c>
      <c r="E45" s="24">
        <f t="shared" si="50"/>
        <v>-1.1516089391820916E-3</v>
      </c>
      <c r="F45" s="24">
        <f t="shared" si="50"/>
        <v>8.7727093752095753E-2</v>
      </c>
      <c r="G45" s="24">
        <f t="shared" si="50"/>
        <v>-0.17342038084222511</v>
      </c>
      <c r="H45" s="24">
        <f t="shared" si="50"/>
        <v>-5.4372097821779986E-2</v>
      </c>
      <c r="I45" s="24">
        <f t="shared" si="50"/>
        <v>-5.7179355810691113E-2</v>
      </c>
      <c r="J45" s="24">
        <f t="shared" si="50"/>
        <v>-0.2119209516083479</v>
      </c>
      <c r="K45" s="24">
        <f t="shared" si="50"/>
        <v>-0.14304044917114156</v>
      </c>
      <c r="L45" s="24">
        <f t="shared" si="50"/>
        <v>0.27301015612945601</v>
      </c>
      <c r="M45" s="24">
        <f t="shared" si="50"/>
        <v>1.9975541409012809E-2</v>
      </c>
      <c r="Q45" s="22" t="s">
        <v>4</v>
      </c>
      <c r="R45" s="25">
        <f t="shared" ref="R45:AB45" si="51">R38/R37-1</f>
        <v>0.11118301224552063</v>
      </c>
      <c r="S45" s="25">
        <f t="shared" si="51"/>
        <v>-0.1360188553806323</v>
      </c>
      <c r="T45" s="25">
        <f t="shared" si="51"/>
        <v>-1.1516089391820916E-3</v>
      </c>
      <c r="U45" s="25">
        <f t="shared" si="51"/>
        <v>8.7727093752095753E-2</v>
      </c>
      <c r="V45" s="25">
        <f t="shared" si="51"/>
        <v>-0.17342038084222511</v>
      </c>
      <c r="W45" s="25">
        <f t="shared" si="51"/>
        <v>-5.4372097821779986E-2</v>
      </c>
      <c r="X45" s="25">
        <f t="shared" si="51"/>
        <v>-5.7179355810691113E-2</v>
      </c>
      <c r="Y45" s="25">
        <f t="shared" si="51"/>
        <v>-0.2119209516083479</v>
      </c>
      <c r="Z45" s="25">
        <f t="shared" si="51"/>
        <v>-0.14304044917114156</v>
      </c>
      <c r="AA45" s="25">
        <f t="shared" si="51"/>
        <v>0.27301015612945601</v>
      </c>
      <c r="AB45" s="25">
        <f t="shared" si="51"/>
        <v>1.9975541409012809E-2</v>
      </c>
      <c r="AF45" s="22" t="s">
        <v>4</v>
      </c>
      <c r="AG45" s="25">
        <f t="shared" ref="AG45:AQ45" si="52">AG38/AG37-1</f>
        <v>0.11118301224552063</v>
      </c>
      <c r="AH45" s="25">
        <f t="shared" si="52"/>
        <v>-0.1360188553806323</v>
      </c>
      <c r="AI45" s="25">
        <f t="shared" si="52"/>
        <v>-1.1516089391820916E-3</v>
      </c>
      <c r="AJ45" s="25">
        <f t="shared" si="52"/>
        <v>8.7727093752095753E-2</v>
      </c>
      <c r="AK45" s="25">
        <f t="shared" si="52"/>
        <v>-0.17342038084222511</v>
      </c>
      <c r="AL45" s="25">
        <f t="shared" si="52"/>
        <v>-5.4372097821779986E-2</v>
      </c>
      <c r="AM45" s="25">
        <f t="shared" si="52"/>
        <v>-5.7179355810691113E-2</v>
      </c>
      <c r="AN45" s="25">
        <f t="shared" si="52"/>
        <v>-0.2119209516083479</v>
      </c>
      <c r="AO45" s="25">
        <f t="shared" si="52"/>
        <v>-0.14304044917114156</v>
      </c>
      <c r="AP45" s="25">
        <f t="shared" si="52"/>
        <v>0.27301015612945601</v>
      </c>
      <c r="AQ45" s="25">
        <f t="shared" si="52"/>
        <v>1.9975541409012809E-2</v>
      </c>
      <c r="AX45" s="22" t="s">
        <v>4</v>
      </c>
      <c r="AY45" s="26">
        <f t="shared" ref="AY45:BI45" si="53">AY38/AY37-1</f>
        <v>0.11118301224552063</v>
      </c>
      <c r="AZ45" s="26">
        <f t="shared" si="53"/>
        <v>-0.1360188553806323</v>
      </c>
      <c r="BA45" s="26">
        <f t="shared" si="53"/>
        <v>-1.1516089391820916E-3</v>
      </c>
      <c r="BB45" s="26">
        <f t="shared" si="53"/>
        <v>8.7727093752095753E-2</v>
      </c>
      <c r="BC45" s="26">
        <f t="shared" si="53"/>
        <v>-0.17342038084222511</v>
      </c>
      <c r="BD45" s="26">
        <f t="shared" si="53"/>
        <v>-5.4372097821779986E-2</v>
      </c>
      <c r="BE45" s="26">
        <f t="shared" si="53"/>
        <v>-5.7179355810691113E-2</v>
      </c>
      <c r="BF45" s="26">
        <f t="shared" si="53"/>
        <v>-0.2119209516083479</v>
      </c>
      <c r="BG45" s="26">
        <f t="shared" si="53"/>
        <v>-0.14304044917114156</v>
      </c>
      <c r="BH45" s="26">
        <f t="shared" si="53"/>
        <v>0.27301015612945601</v>
      </c>
      <c r="BI45" s="25">
        <f t="shared" si="53"/>
        <v>1.9975541409012809E-2</v>
      </c>
    </row>
    <row r="46" spans="1:61" x14ac:dyDescent="0.2">
      <c r="B46" s="22" t="s">
        <v>56</v>
      </c>
      <c r="C46" s="24">
        <f t="shared" si="37"/>
        <v>0.18169797718916181</v>
      </c>
      <c r="D46" s="24">
        <f t="shared" ref="D46:L47" si="54">D39/D38-1</f>
        <v>6.7391983400733491E-2</v>
      </c>
      <c r="E46" s="24">
        <f t="shared" si="54"/>
        <v>0.1367680648156806</v>
      </c>
      <c r="F46" s="24">
        <f t="shared" si="54"/>
        <v>8.3847086682387273E-2</v>
      </c>
      <c r="G46" s="24">
        <f t="shared" si="54"/>
        <v>-0.13717786770243856</v>
      </c>
      <c r="H46" s="24">
        <f t="shared" si="54"/>
        <v>-2.1279242737319515E-2</v>
      </c>
      <c r="I46" s="24">
        <f t="shared" si="54"/>
        <v>-0.20723420359281108</v>
      </c>
      <c r="J46" s="24">
        <f t="shared" si="54"/>
        <v>-0.28217968462146059</v>
      </c>
      <c r="K46" s="24">
        <f t="shared" si="54"/>
        <v>-0.24547652550550869</v>
      </c>
      <c r="L46" s="24">
        <f t="shared" si="54"/>
        <v>0.24310262895570456</v>
      </c>
      <c r="M46" s="24">
        <f>(M39+'Sprachroaming einkom. Anrufe'!J39)/(M38+'Sprachroaming einkom. Anrufe'!J38)-1</f>
        <v>2.1064498770849038E-2</v>
      </c>
      <c r="Q46" s="22" t="s">
        <v>56</v>
      </c>
      <c r="R46" s="25">
        <f t="shared" ref="R46:AA46" si="55">R39/R38-1</f>
        <v>0.18169797718916181</v>
      </c>
      <c r="S46" s="25">
        <f t="shared" si="55"/>
        <v>6.7391983400733491E-2</v>
      </c>
      <c r="T46" s="25">
        <f t="shared" si="55"/>
        <v>0.1367680648156806</v>
      </c>
      <c r="U46" s="25">
        <f t="shared" si="55"/>
        <v>8.3847086682387273E-2</v>
      </c>
      <c r="V46" s="25">
        <f t="shared" si="55"/>
        <v>-0.13717786770243856</v>
      </c>
      <c r="W46" s="25">
        <f t="shared" si="55"/>
        <v>-2.1279242737319515E-2</v>
      </c>
      <c r="X46" s="25">
        <f t="shared" si="55"/>
        <v>-0.20723420359281108</v>
      </c>
      <c r="Y46" s="25">
        <f t="shared" si="55"/>
        <v>-0.28217968462146059</v>
      </c>
      <c r="Z46" s="25">
        <f t="shared" si="55"/>
        <v>-0.24547652550550869</v>
      </c>
      <c r="AA46" s="25">
        <f t="shared" si="55"/>
        <v>0.24310262895570456</v>
      </c>
      <c r="AB46" s="25">
        <f>(AB39+'[1]Sprachroaming einkom. Anrufe'!Y35)/(AB38+'[1]Sprachroaming einkom. Anrufe'!Y34)-1</f>
        <v>7.4816470887013597E-2</v>
      </c>
      <c r="AF46" s="22" t="s">
        <v>56</v>
      </c>
      <c r="AG46" s="25">
        <f t="shared" ref="AG46:AP46" si="56">AG39/AG38-1</f>
        <v>0.18169797718916181</v>
      </c>
      <c r="AH46" s="25">
        <f t="shared" si="56"/>
        <v>6.7391983400733491E-2</v>
      </c>
      <c r="AI46" s="25">
        <f t="shared" si="56"/>
        <v>0.1367680648156806</v>
      </c>
      <c r="AJ46" s="25">
        <f t="shared" si="56"/>
        <v>8.3847086682387273E-2</v>
      </c>
      <c r="AK46" s="25">
        <f t="shared" si="56"/>
        <v>-0.13717786770243856</v>
      </c>
      <c r="AL46" s="25">
        <f t="shared" si="56"/>
        <v>-2.1279242737319515E-2</v>
      </c>
      <c r="AM46" s="25">
        <f t="shared" si="56"/>
        <v>-0.20723420359281108</v>
      </c>
      <c r="AN46" s="25">
        <f t="shared" si="56"/>
        <v>-0.28217968462146059</v>
      </c>
      <c r="AO46" s="25">
        <f t="shared" si="56"/>
        <v>-0.24547652550550869</v>
      </c>
      <c r="AP46" s="25">
        <f t="shared" si="56"/>
        <v>0.24310262895570456</v>
      </c>
      <c r="AQ46" s="25">
        <f>(AQ39+'[2]Sprachroaming einkom. Anrufe'!AN35)/(AQ38+'[2]Sprachroaming einkom. Anrufe'!AN34)-1</f>
        <v>7.4816470887013597E-2</v>
      </c>
      <c r="AX46" s="2" t="s">
        <v>56</v>
      </c>
      <c r="AY46" s="27">
        <f t="shared" ref="AY46:BH46" si="57">AY39/AY38-1</f>
        <v>0.18169797718916181</v>
      </c>
      <c r="AZ46" s="27">
        <f t="shared" si="57"/>
        <v>6.7391983400733491E-2</v>
      </c>
      <c r="BA46" s="27">
        <f t="shared" si="57"/>
        <v>0.1367680648156806</v>
      </c>
      <c r="BB46" s="27">
        <f t="shared" si="57"/>
        <v>8.3847086682387273E-2</v>
      </c>
      <c r="BC46" s="27">
        <f t="shared" si="57"/>
        <v>-0.13717786770243856</v>
      </c>
      <c r="BD46" s="27">
        <f t="shared" si="57"/>
        <v>-2.1279242737319515E-2</v>
      </c>
      <c r="BE46" s="27">
        <f t="shared" si="57"/>
        <v>-0.20723420359281108</v>
      </c>
      <c r="BF46" s="27">
        <f t="shared" si="57"/>
        <v>-0.28217968462146059</v>
      </c>
      <c r="BG46" s="27">
        <f t="shared" si="57"/>
        <v>-0.24547652550550869</v>
      </c>
      <c r="BH46" s="27">
        <f t="shared" si="57"/>
        <v>0.24310262895570456</v>
      </c>
      <c r="BI46" s="25">
        <f>(BI39+'[2]Sprachroaming einkom. Anrufe'!BF35)/(BI38+'[2]Sprachroaming einkom. Anrufe'!BF34)-1</f>
        <v>7.4816470887013597E-2</v>
      </c>
    </row>
    <row r="47" spans="1:61" x14ac:dyDescent="0.2">
      <c r="B47" s="22" t="s">
        <v>218</v>
      </c>
      <c r="C47" s="24">
        <f t="shared" si="37"/>
        <v>0.18776914492441277</v>
      </c>
      <c r="D47" s="24">
        <f t="shared" si="54"/>
        <v>2.5152701449684622E-2</v>
      </c>
      <c r="E47" s="24">
        <f t="shared" si="54"/>
        <v>0.12775092665771104</v>
      </c>
      <c r="F47" s="24">
        <f t="shared" si="54"/>
        <v>0.25481244657940638</v>
      </c>
      <c r="G47" s="24">
        <f t="shared" si="54"/>
        <v>0.14082562970181756</v>
      </c>
      <c r="H47" s="24">
        <f t="shared" si="54"/>
        <v>0.20701691515193676</v>
      </c>
      <c r="I47" s="24">
        <f t="shared" si="54"/>
        <v>-0.22056622779378476</v>
      </c>
      <c r="J47" s="24">
        <f t="shared" si="54"/>
        <v>-0.20633536843980571</v>
      </c>
      <c r="K47" s="24">
        <f t="shared" si="54"/>
        <v>-0.21365790030021825</v>
      </c>
      <c r="L47" s="24">
        <f t="shared" si="54"/>
        <v>0.14355369330217882</v>
      </c>
      <c r="M47" s="24">
        <f>(M40+'Sprachroaming einkom. Anrufe'!J41)/(M39+'Sprachroaming einkom. Anrufe'!J39)-1</f>
        <v>-0.24590265086902785</v>
      </c>
      <c r="Q47" s="22" t="s">
        <v>218</v>
      </c>
      <c r="R47" s="24">
        <f>R40/R39-1</f>
        <v>0.18776914492441277</v>
      </c>
      <c r="S47" s="24">
        <f t="shared" ref="S47:AA47" si="58">S40/S39-1</f>
        <v>2.5152701449684622E-2</v>
      </c>
      <c r="T47" s="24">
        <f t="shared" si="58"/>
        <v>0.12775092665771104</v>
      </c>
      <c r="U47" s="24">
        <f t="shared" si="58"/>
        <v>0.25481244657940638</v>
      </c>
      <c r="V47" s="24">
        <f t="shared" si="58"/>
        <v>0.14082562970181756</v>
      </c>
      <c r="W47" s="24">
        <f t="shared" si="58"/>
        <v>0.20701691515193676</v>
      </c>
      <c r="X47" s="24">
        <f t="shared" si="58"/>
        <v>-0.22056622779378476</v>
      </c>
      <c r="Y47" s="24">
        <f t="shared" si="58"/>
        <v>-0.20633536843980571</v>
      </c>
      <c r="Z47" s="24">
        <f t="shared" si="58"/>
        <v>-0.21365790030021825</v>
      </c>
      <c r="AA47" s="24">
        <f t="shared" si="58"/>
        <v>0.14355369330217882</v>
      </c>
      <c r="AB47" s="24">
        <f>(AB40+'Sprachroaming einkom. Anrufe'!Y41)/(AB39+'Sprachroaming einkom. Anrufe'!Y39)-1</f>
        <v>-0.11364677258541267</v>
      </c>
      <c r="AF47" s="22" t="s">
        <v>218</v>
      </c>
      <c r="AG47" s="24">
        <f>AG40/AG39-1</f>
        <v>0.18776914492441277</v>
      </c>
      <c r="AH47" s="24">
        <f t="shared" ref="AH47:AP47" si="59">AH40/AH39-1</f>
        <v>2.5152701449684622E-2</v>
      </c>
      <c r="AI47" s="24">
        <f t="shared" si="59"/>
        <v>0.12775092665771104</v>
      </c>
      <c r="AJ47" s="24">
        <f t="shared" si="59"/>
        <v>0.25481244657940638</v>
      </c>
      <c r="AK47" s="24">
        <f t="shared" si="59"/>
        <v>0.14082562970181756</v>
      </c>
      <c r="AL47" s="24">
        <f t="shared" si="59"/>
        <v>0.20701691515193676</v>
      </c>
      <c r="AM47" s="24">
        <f t="shared" si="59"/>
        <v>-0.22056622779378476</v>
      </c>
      <c r="AN47" s="24">
        <f t="shared" si="59"/>
        <v>-0.20633536843980571</v>
      </c>
      <c r="AO47" s="24">
        <f t="shared" si="59"/>
        <v>-0.21365790030021825</v>
      </c>
      <c r="AP47" s="24">
        <f t="shared" si="59"/>
        <v>0.14355369330217882</v>
      </c>
      <c r="AQ47" s="24">
        <f>(AQ40+'Sprachroaming einkom. Anrufe'!AN41)/(AQ39+'Sprachroaming einkom. Anrufe'!AN39)-1</f>
        <v>9.0987705267983943E-2</v>
      </c>
      <c r="AX47" s="22" t="s">
        <v>218</v>
      </c>
      <c r="AY47" s="24">
        <f>AY40/AY39-1</f>
        <v>0.18776914492441277</v>
      </c>
      <c r="AZ47" s="24">
        <f t="shared" ref="AZ47:BH47" si="60">AZ40/AZ39-1</f>
        <v>2.5152701449684622E-2</v>
      </c>
      <c r="BA47" s="24">
        <f t="shared" si="60"/>
        <v>0.12775092665771104</v>
      </c>
      <c r="BB47" s="24">
        <f t="shared" si="60"/>
        <v>0.25481244657940638</v>
      </c>
      <c r="BC47" s="24">
        <f t="shared" si="60"/>
        <v>0.14082562970181756</v>
      </c>
      <c r="BD47" s="24">
        <f t="shared" si="60"/>
        <v>0.20701691515193676</v>
      </c>
      <c r="BE47" s="24">
        <f t="shared" si="60"/>
        <v>-0.22056622779378476</v>
      </c>
      <c r="BF47" s="24">
        <f t="shared" si="60"/>
        <v>-0.20633536843980571</v>
      </c>
      <c r="BG47" s="24">
        <f t="shared" si="60"/>
        <v>-0.21365790030021825</v>
      </c>
      <c r="BH47" s="24">
        <f t="shared" si="60"/>
        <v>0.14355369330217882</v>
      </c>
      <c r="BI47" s="24">
        <f>(BI40+'Sprachroaming einkom. Anrufe'!BF41)/(BI39+'Sprachroaming einkom. Anrufe'!BF39)-1</f>
        <v>0.11283555941339785</v>
      </c>
    </row>
    <row r="48" spans="1:61" x14ac:dyDescent="0.2">
      <c r="B48" s="2" t="s">
        <v>11</v>
      </c>
      <c r="Q48" s="2" t="s">
        <v>11</v>
      </c>
      <c r="AF48" s="2" t="s">
        <v>11</v>
      </c>
      <c r="AX48" s="2" t="s">
        <v>11</v>
      </c>
    </row>
    <row r="51" spans="1:49" ht="18.75" x14ac:dyDescent="0.3">
      <c r="A51" s="1" t="s">
        <v>73</v>
      </c>
      <c r="P51" s="1" t="s">
        <v>77</v>
      </c>
      <c r="AE51" s="3" t="s">
        <v>98</v>
      </c>
      <c r="AW51" s="3" t="s">
        <v>138</v>
      </c>
    </row>
    <row r="76" spans="1:54" s="29" customFormat="1" ht="14.25" customHeight="1" x14ac:dyDescent="0.25">
      <c r="A76" s="28"/>
      <c r="B76" s="28"/>
      <c r="C76" s="28"/>
      <c r="D76" s="28"/>
      <c r="E76" s="28"/>
      <c r="F76" s="28"/>
      <c r="G76" s="28"/>
      <c r="J76" s="28"/>
      <c r="K76" s="28"/>
      <c r="L76" s="28"/>
      <c r="M76" s="28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1"/>
      <c r="AT76" s="31"/>
      <c r="AU76" s="31"/>
    </row>
    <row r="77" spans="1:54" s="29" customFormat="1" ht="48" customHeight="1" x14ac:dyDescent="0.25">
      <c r="A77" s="4" t="s">
        <v>5</v>
      </c>
      <c r="B77" s="4" t="s">
        <v>27</v>
      </c>
      <c r="C77" s="32" t="s">
        <v>67</v>
      </c>
      <c r="D77" s="33"/>
      <c r="E77" s="34"/>
      <c r="F77" s="35" t="s">
        <v>68</v>
      </c>
      <c r="G77" s="36"/>
      <c r="J77" s="37"/>
      <c r="K77" s="37"/>
      <c r="L77" s="37"/>
      <c r="M77" s="38"/>
      <c r="N77" s="39"/>
      <c r="O77" s="39"/>
      <c r="P77" s="4" t="s">
        <v>78</v>
      </c>
      <c r="Q77" s="4" t="s">
        <v>79</v>
      </c>
      <c r="R77" s="35" t="s">
        <v>90</v>
      </c>
      <c r="S77" s="36"/>
      <c r="T77" s="35" t="s">
        <v>91</v>
      </c>
      <c r="U77" s="36"/>
      <c r="V77" s="40"/>
      <c r="W77" s="40"/>
      <c r="X77" s="40"/>
      <c r="Y77" s="40"/>
      <c r="Z77" s="40"/>
      <c r="AA77" s="40"/>
      <c r="AB77" s="41"/>
      <c r="AE77" s="4" t="s">
        <v>5</v>
      </c>
      <c r="AF77" s="4" t="s">
        <v>99</v>
      </c>
      <c r="AG77" s="42" t="s">
        <v>100</v>
      </c>
      <c r="AH77" s="43"/>
      <c r="AI77" s="42" t="s">
        <v>101</v>
      </c>
      <c r="AJ77" s="43"/>
      <c r="AK77" s="40"/>
      <c r="AL77" s="40"/>
      <c r="AM77" s="40"/>
      <c r="AN77" s="40"/>
      <c r="AO77" s="40"/>
      <c r="AP77" s="40"/>
      <c r="AQ77" s="41"/>
      <c r="AR77" s="44"/>
      <c r="AS77" s="44"/>
      <c r="AT77" s="44"/>
      <c r="AU77" s="44"/>
      <c r="AW77" s="4" t="s">
        <v>78</v>
      </c>
      <c r="AX77" s="4" t="s">
        <v>139</v>
      </c>
      <c r="AY77" s="42" t="s">
        <v>145</v>
      </c>
      <c r="AZ77" s="43"/>
      <c r="BA77" s="42" t="s">
        <v>146</v>
      </c>
      <c r="BB77" s="43"/>
    </row>
    <row r="78" spans="1:54" s="29" customFormat="1" ht="70.5" customHeight="1" x14ac:dyDescent="0.3">
      <c r="A78" s="9"/>
      <c r="B78" s="9"/>
      <c r="C78" s="45" t="s">
        <v>69</v>
      </c>
      <c r="D78" s="45" t="s">
        <v>70</v>
      </c>
      <c r="E78" s="45" t="s">
        <v>236</v>
      </c>
      <c r="F78" s="45" t="s">
        <v>71</v>
      </c>
      <c r="G78" s="45" t="s">
        <v>72</v>
      </c>
      <c r="J78" s="46"/>
      <c r="K78" s="47"/>
      <c r="L78" s="47"/>
      <c r="M78" s="38"/>
      <c r="N78" s="39"/>
      <c r="O78" s="39"/>
      <c r="P78" s="9"/>
      <c r="Q78" s="9"/>
      <c r="R78" s="45" t="s">
        <v>92</v>
      </c>
      <c r="S78" s="45" t="s">
        <v>93</v>
      </c>
      <c r="T78" s="45" t="s">
        <v>94</v>
      </c>
      <c r="U78" s="45" t="s">
        <v>95</v>
      </c>
      <c r="V78" s="31"/>
      <c r="W78" s="31"/>
      <c r="X78" s="48"/>
      <c r="Y78" s="48"/>
      <c r="Z78" s="49"/>
      <c r="AA78" s="49"/>
      <c r="AB78" s="41"/>
      <c r="AE78" s="9"/>
      <c r="AF78" s="9"/>
      <c r="AG78" s="45" t="s">
        <v>102</v>
      </c>
      <c r="AH78" s="45" t="s">
        <v>103</v>
      </c>
      <c r="AI78" s="45" t="s">
        <v>104</v>
      </c>
      <c r="AJ78" s="45" t="s">
        <v>103</v>
      </c>
      <c r="AK78" s="31"/>
      <c r="AL78" s="31"/>
      <c r="AM78" s="48"/>
      <c r="AN78" s="48"/>
      <c r="AO78" s="49"/>
      <c r="AP78" s="49"/>
      <c r="AQ78" s="41"/>
      <c r="AR78" s="44"/>
      <c r="AS78" s="44"/>
      <c r="AT78" s="44"/>
      <c r="AU78" s="44"/>
      <c r="AW78" s="9"/>
      <c r="AX78" s="9"/>
      <c r="AY78" s="45" t="s">
        <v>147</v>
      </c>
      <c r="AZ78" s="45" t="s">
        <v>148</v>
      </c>
      <c r="BA78" s="45" t="s">
        <v>149</v>
      </c>
      <c r="BB78" s="45" t="s">
        <v>150</v>
      </c>
    </row>
    <row r="79" spans="1:54" s="29" customFormat="1" ht="15" x14ac:dyDescent="0.25">
      <c r="A79" s="13" t="s">
        <v>63</v>
      </c>
      <c r="B79" s="13">
        <v>2009</v>
      </c>
      <c r="C79" s="50">
        <v>1.1328453278329889</v>
      </c>
      <c r="D79" s="50">
        <v>1.1043799665280489</v>
      </c>
      <c r="E79" s="50">
        <v>1.1469977309983685</v>
      </c>
      <c r="F79" s="50">
        <v>1.1332892745478822</v>
      </c>
      <c r="G79" s="50">
        <v>1.110329708241669</v>
      </c>
      <c r="L79" s="37"/>
      <c r="M79" s="37"/>
      <c r="N79" s="38"/>
      <c r="O79" s="39"/>
      <c r="P79" s="15" t="s">
        <v>85</v>
      </c>
      <c r="Q79" s="15">
        <v>2009</v>
      </c>
      <c r="R79" s="50">
        <v>1.1328453278329889</v>
      </c>
      <c r="S79" s="50">
        <v>1.1043799665280489</v>
      </c>
      <c r="T79" s="50">
        <v>1.1332892745478822</v>
      </c>
      <c r="U79" s="50">
        <v>1.110329708241669</v>
      </c>
      <c r="V79" s="51"/>
      <c r="W79" s="31"/>
      <c r="X79" s="31"/>
      <c r="Y79" s="31"/>
      <c r="Z79" s="31"/>
      <c r="AA79" s="40"/>
      <c r="AB79" s="40"/>
      <c r="AE79" s="15" t="s">
        <v>63</v>
      </c>
      <c r="AF79" s="15">
        <v>2009</v>
      </c>
      <c r="AG79" s="50">
        <v>1.1328453278329889</v>
      </c>
      <c r="AH79" s="50">
        <v>1.1043799665280489</v>
      </c>
      <c r="AI79" s="50">
        <v>1.1332892745478822</v>
      </c>
      <c r="AJ79" s="50">
        <v>1.110329708241669</v>
      </c>
      <c r="AK79" s="51"/>
      <c r="AL79" s="31"/>
      <c r="AM79" s="31"/>
      <c r="AN79" s="31"/>
      <c r="AO79" s="31"/>
      <c r="AP79" s="40"/>
      <c r="AQ79" s="40"/>
      <c r="AR79" s="41"/>
      <c r="AS79" s="44"/>
      <c r="AT79" s="44"/>
      <c r="AU79" s="44"/>
      <c r="AW79" s="29" t="s">
        <v>85</v>
      </c>
      <c r="AX79" s="29">
        <v>2009</v>
      </c>
      <c r="AY79" s="52">
        <v>1.1328453278329889</v>
      </c>
      <c r="AZ79" s="52">
        <v>1.1043799665280489</v>
      </c>
      <c r="BA79" s="52">
        <v>1.1332892745478822</v>
      </c>
      <c r="BB79" s="52">
        <v>1.110329708241669</v>
      </c>
    </row>
    <row r="80" spans="1:54" s="29" customFormat="1" ht="15" x14ac:dyDescent="0.25">
      <c r="A80" s="13" t="s">
        <v>64</v>
      </c>
      <c r="B80" s="13">
        <v>2009</v>
      </c>
      <c r="C80" s="50">
        <v>1.1391737592740392</v>
      </c>
      <c r="D80" s="50">
        <v>1.1065135450245636</v>
      </c>
      <c r="E80" s="50">
        <v>1.1526352849231676</v>
      </c>
      <c r="F80" s="50">
        <v>1.1385721125819455</v>
      </c>
      <c r="G80" s="50">
        <v>1.1174971835784451</v>
      </c>
      <c r="L80" s="37"/>
      <c r="M80" s="37"/>
      <c r="N80" s="38"/>
      <c r="O80" s="39"/>
      <c r="P80" s="15" t="s">
        <v>86</v>
      </c>
      <c r="Q80" s="15">
        <v>2009</v>
      </c>
      <c r="R80" s="50">
        <v>1.1391737592740392</v>
      </c>
      <c r="S80" s="50">
        <v>1.1065135450245636</v>
      </c>
      <c r="T80" s="50">
        <v>1.1385721125819455</v>
      </c>
      <c r="U80" s="50">
        <v>1.1174971835784451</v>
      </c>
      <c r="V80" s="51"/>
      <c r="W80" s="31"/>
      <c r="X80" s="31"/>
      <c r="Y80" s="31"/>
      <c r="Z80" s="31"/>
      <c r="AA80" s="40"/>
      <c r="AB80" s="40"/>
      <c r="AE80" s="15" t="s">
        <v>64</v>
      </c>
      <c r="AF80" s="15">
        <v>2009</v>
      </c>
      <c r="AG80" s="50">
        <v>1.1391737592740392</v>
      </c>
      <c r="AH80" s="50">
        <v>1.1065135450245636</v>
      </c>
      <c r="AI80" s="50">
        <v>1.1385721125819455</v>
      </c>
      <c r="AJ80" s="50">
        <v>1.1174971835784451</v>
      </c>
      <c r="AK80" s="51"/>
      <c r="AL80" s="31"/>
      <c r="AM80" s="31"/>
      <c r="AN80" s="31"/>
      <c r="AO80" s="31"/>
      <c r="AP80" s="40"/>
      <c r="AQ80" s="40"/>
      <c r="AR80" s="41"/>
      <c r="AS80" s="44"/>
      <c r="AT80" s="44"/>
      <c r="AU80" s="44"/>
      <c r="AW80" s="29" t="s">
        <v>86</v>
      </c>
      <c r="AX80" s="29">
        <v>2009</v>
      </c>
      <c r="AY80" s="52">
        <v>1.1391737592740392</v>
      </c>
      <c r="AZ80" s="52">
        <v>1.1065135450245636</v>
      </c>
      <c r="BA80" s="52">
        <v>1.1385721125819455</v>
      </c>
      <c r="BB80" s="52">
        <v>1.1174971835784451</v>
      </c>
    </row>
    <row r="81" spans="1:54" s="29" customFormat="1" ht="15" x14ac:dyDescent="0.25">
      <c r="A81" s="13" t="s">
        <v>65</v>
      </c>
      <c r="B81" s="13">
        <v>2009</v>
      </c>
      <c r="C81" s="50">
        <v>1.1513436425693477</v>
      </c>
      <c r="D81" s="50">
        <v>1.1200039612702546</v>
      </c>
      <c r="E81" s="50">
        <v>1.1667926732149738</v>
      </c>
      <c r="F81" s="50">
        <v>1.1512851089475626</v>
      </c>
      <c r="G81" s="50">
        <v>1.1340043726517335</v>
      </c>
      <c r="L81" s="37"/>
      <c r="M81" s="37"/>
      <c r="N81" s="38"/>
      <c r="O81" s="39"/>
      <c r="P81" s="15" t="s">
        <v>87</v>
      </c>
      <c r="Q81" s="15">
        <v>2009</v>
      </c>
      <c r="R81" s="50">
        <v>1.1513436425693477</v>
      </c>
      <c r="S81" s="50">
        <v>1.1200039612702546</v>
      </c>
      <c r="T81" s="50">
        <v>1.1512851089475626</v>
      </c>
      <c r="U81" s="50">
        <v>1.1340043726517335</v>
      </c>
      <c r="V81" s="51"/>
      <c r="W81" s="31"/>
      <c r="X81" s="31"/>
      <c r="Y81" s="31"/>
      <c r="Z81" s="31"/>
      <c r="AA81" s="40"/>
      <c r="AB81" s="40"/>
      <c r="AE81" s="15" t="s">
        <v>65</v>
      </c>
      <c r="AF81" s="15">
        <v>2009</v>
      </c>
      <c r="AG81" s="50">
        <v>1.1513436425693477</v>
      </c>
      <c r="AH81" s="50">
        <v>1.1200039612702546</v>
      </c>
      <c r="AI81" s="50">
        <v>1.1512851089475626</v>
      </c>
      <c r="AJ81" s="50">
        <v>1.1340043726517335</v>
      </c>
      <c r="AK81" s="51"/>
      <c r="AL81" s="31"/>
      <c r="AM81" s="31"/>
      <c r="AN81" s="31"/>
      <c r="AO81" s="31"/>
      <c r="AP81" s="40"/>
      <c r="AQ81" s="40"/>
      <c r="AR81" s="41"/>
      <c r="AS81" s="44"/>
      <c r="AT81" s="44"/>
      <c r="AU81" s="44"/>
      <c r="AW81" s="29" t="s">
        <v>87</v>
      </c>
      <c r="AX81" s="29">
        <v>2009</v>
      </c>
      <c r="AY81" s="52">
        <v>1.1513436425693477</v>
      </c>
      <c r="AZ81" s="52">
        <v>1.1200039612702546</v>
      </c>
      <c r="BA81" s="52">
        <v>1.1512851089475626</v>
      </c>
      <c r="BB81" s="52">
        <v>1.1340043726517335</v>
      </c>
    </row>
    <row r="82" spans="1:54" s="29" customFormat="1" ht="15" x14ac:dyDescent="0.25">
      <c r="A82" s="13" t="s">
        <v>66</v>
      </c>
      <c r="B82" s="13">
        <v>2009</v>
      </c>
      <c r="C82" s="50">
        <v>1.1256668939703705</v>
      </c>
      <c r="D82" s="50">
        <v>1.0896050514102629</v>
      </c>
      <c r="E82" s="50">
        <v>1.1402138033372702</v>
      </c>
      <c r="F82" s="50">
        <v>1.1288331441310313</v>
      </c>
      <c r="G82" s="50">
        <v>1.0987211638185963</v>
      </c>
      <c r="L82" s="37"/>
      <c r="M82" s="37"/>
      <c r="N82" s="38"/>
      <c r="O82" s="39"/>
      <c r="P82" s="15" t="s">
        <v>88</v>
      </c>
      <c r="Q82" s="15">
        <v>2009</v>
      </c>
      <c r="R82" s="50">
        <v>1.1256668939703705</v>
      </c>
      <c r="S82" s="50">
        <v>1.0896050514102629</v>
      </c>
      <c r="T82" s="50">
        <v>1.1288331441310313</v>
      </c>
      <c r="U82" s="50">
        <v>1.0987211638185963</v>
      </c>
      <c r="V82" s="51"/>
      <c r="W82" s="31"/>
      <c r="X82" s="31"/>
      <c r="Y82" s="31"/>
      <c r="Z82" s="31"/>
      <c r="AA82" s="40"/>
      <c r="AB82" s="40"/>
      <c r="AE82" s="15" t="s">
        <v>66</v>
      </c>
      <c r="AF82" s="15">
        <v>2009</v>
      </c>
      <c r="AG82" s="50">
        <v>1.1256668939703705</v>
      </c>
      <c r="AH82" s="50">
        <v>1.0896050514102629</v>
      </c>
      <c r="AI82" s="50">
        <v>1.1288331441310313</v>
      </c>
      <c r="AJ82" s="50">
        <v>1.0987211638185963</v>
      </c>
      <c r="AK82" s="51"/>
      <c r="AL82" s="31"/>
      <c r="AM82" s="31"/>
      <c r="AN82" s="31"/>
      <c r="AO82" s="31"/>
      <c r="AP82" s="40"/>
      <c r="AQ82" s="40"/>
      <c r="AR82" s="41"/>
      <c r="AS82" s="44"/>
      <c r="AT82" s="44"/>
      <c r="AU82" s="44"/>
      <c r="AW82" s="29" t="s">
        <v>88</v>
      </c>
      <c r="AX82" s="29">
        <v>2009</v>
      </c>
      <c r="AY82" s="52">
        <v>1.1256668939703705</v>
      </c>
      <c r="AZ82" s="52">
        <v>1.0896050514102629</v>
      </c>
      <c r="BA82" s="52">
        <v>1.1288331441310313</v>
      </c>
      <c r="BB82" s="52">
        <v>1.0987211638185963</v>
      </c>
    </row>
    <row r="83" spans="1:54" s="29" customFormat="1" ht="15" x14ac:dyDescent="0.25">
      <c r="A83" s="13" t="s">
        <v>63</v>
      </c>
      <c r="B83" s="13">
        <v>2010</v>
      </c>
      <c r="C83" s="50">
        <v>1.1207977012021513</v>
      </c>
      <c r="D83" s="50">
        <v>1.0919738576037628</v>
      </c>
      <c r="E83" s="50">
        <v>1.1375244405058305</v>
      </c>
      <c r="F83" s="50">
        <v>1.1192471185113395</v>
      </c>
      <c r="G83" s="50">
        <v>1.1328582202227084</v>
      </c>
      <c r="L83" s="37"/>
      <c r="M83" s="37"/>
      <c r="N83" s="38"/>
      <c r="O83" s="39"/>
      <c r="P83" s="15" t="s">
        <v>85</v>
      </c>
      <c r="Q83" s="15">
        <v>2010</v>
      </c>
      <c r="R83" s="50">
        <v>1.1207977012021513</v>
      </c>
      <c r="S83" s="50">
        <v>1.0919738576037628</v>
      </c>
      <c r="T83" s="50">
        <v>1.1192471185113395</v>
      </c>
      <c r="U83" s="50">
        <v>1.1328582202227084</v>
      </c>
      <c r="V83" s="51"/>
      <c r="W83" s="31"/>
      <c r="X83" s="31"/>
      <c r="Y83" s="31"/>
      <c r="Z83" s="31"/>
      <c r="AA83" s="40"/>
      <c r="AB83" s="40"/>
      <c r="AE83" s="15" t="s">
        <v>63</v>
      </c>
      <c r="AF83" s="15">
        <v>2010</v>
      </c>
      <c r="AG83" s="50">
        <v>1.1207977012021513</v>
      </c>
      <c r="AH83" s="50">
        <v>1.0919738576037628</v>
      </c>
      <c r="AI83" s="50">
        <v>1.1192471185113395</v>
      </c>
      <c r="AJ83" s="50">
        <v>1.1328582202227084</v>
      </c>
      <c r="AK83" s="51"/>
      <c r="AL83" s="31"/>
      <c r="AM83" s="31"/>
      <c r="AN83" s="31"/>
      <c r="AO83" s="31"/>
      <c r="AP83" s="40"/>
      <c r="AQ83" s="40"/>
      <c r="AR83" s="41"/>
      <c r="AS83" s="44"/>
      <c r="AT83" s="44"/>
      <c r="AU83" s="44"/>
      <c r="AW83" s="29" t="s">
        <v>85</v>
      </c>
      <c r="AX83" s="29">
        <v>2010</v>
      </c>
      <c r="AY83" s="52">
        <v>1.1207977012021513</v>
      </c>
      <c r="AZ83" s="52">
        <v>1.0919738576037628</v>
      </c>
      <c r="BA83" s="52">
        <v>1.1192471185113395</v>
      </c>
      <c r="BB83" s="52">
        <v>1.1328582202227084</v>
      </c>
    </row>
    <row r="84" spans="1:54" s="29" customFormat="1" ht="15" x14ac:dyDescent="0.25">
      <c r="A84" s="13" t="s">
        <v>64</v>
      </c>
      <c r="B84" s="13">
        <v>2010</v>
      </c>
      <c r="C84" s="50">
        <v>1.1287548071438114</v>
      </c>
      <c r="D84" s="50">
        <v>1.0929862823916521</v>
      </c>
      <c r="E84" s="50">
        <v>1.1451771653543308</v>
      </c>
      <c r="F84" s="50">
        <v>1.1260474763831845</v>
      </c>
      <c r="G84" s="50">
        <v>1.1451901519175767</v>
      </c>
      <c r="L84" s="37"/>
      <c r="M84" s="37"/>
      <c r="N84" s="38"/>
      <c r="O84" s="39"/>
      <c r="P84" s="15" t="s">
        <v>86</v>
      </c>
      <c r="Q84" s="15">
        <v>2010</v>
      </c>
      <c r="R84" s="50">
        <v>1.1287548071438114</v>
      </c>
      <c r="S84" s="50">
        <v>1.0929862823916521</v>
      </c>
      <c r="T84" s="50">
        <v>1.1260474763831845</v>
      </c>
      <c r="U84" s="50">
        <v>1.1451901519175767</v>
      </c>
      <c r="V84" s="51"/>
      <c r="W84" s="31"/>
      <c r="X84" s="31"/>
      <c r="Y84" s="31"/>
      <c r="Z84" s="31"/>
      <c r="AA84" s="40"/>
      <c r="AB84" s="40"/>
      <c r="AE84" s="15" t="s">
        <v>64</v>
      </c>
      <c r="AF84" s="15">
        <v>2010</v>
      </c>
      <c r="AG84" s="50">
        <v>1.1287548071438114</v>
      </c>
      <c r="AH84" s="50">
        <v>1.0929862823916521</v>
      </c>
      <c r="AI84" s="50">
        <v>1.1260474763831845</v>
      </c>
      <c r="AJ84" s="50">
        <v>1.1451901519175767</v>
      </c>
      <c r="AK84" s="51"/>
      <c r="AL84" s="31"/>
      <c r="AM84" s="31"/>
      <c r="AN84" s="31"/>
      <c r="AO84" s="31"/>
      <c r="AP84" s="40"/>
      <c r="AQ84" s="40"/>
      <c r="AR84" s="41"/>
      <c r="AS84" s="44"/>
      <c r="AT84" s="44"/>
      <c r="AU84" s="44"/>
      <c r="AW84" s="29" t="s">
        <v>86</v>
      </c>
      <c r="AX84" s="29">
        <v>2010</v>
      </c>
      <c r="AY84" s="52">
        <v>1.1287548071438114</v>
      </c>
      <c r="AZ84" s="52">
        <v>1.0929862823916521</v>
      </c>
      <c r="BA84" s="52">
        <v>1.1260474763831845</v>
      </c>
      <c r="BB84" s="52">
        <v>1.1451901519175767</v>
      </c>
    </row>
    <row r="85" spans="1:54" s="29" customFormat="1" ht="15" x14ac:dyDescent="0.25">
      <c r="A85" s="13" t="s">
        <v>65</v>
      </c>
      <c r="B85" s="13">
        <v>2010</v>
      </c>
      <c r="C85" s="50">
        <v>1.1430194138657006</v>
      </c>
      <c r="D85" s="50">
        <v>1.1077276720769722</v>
      </c>
      <c r="E85" s="50">
        <v>1.1579476861167002</v>
      </c>
      <c r="F85" s="50">
        <v>1.131635545957147</v>
      </c>
      <c r="G85" s="50">
        <v>1.2010683041235271</v>
      </c>
      <c r="L85" s="37"/>
      <c r="M85" s="37"/>
      <c r="N85" s="38"/>
      <c r="O85" s="39"/>
      <c r="P85" s="15" t="s">
        <v>87</v>
      </c>
      <c r="Q85" s="15">
        <v>2010</v>
      </c>
      <c r="R85" s="50">
        <v>1.1430194138657006</v>
      </c>
      <c r="S85" s="50">
        <v>1.1077276720769722</v>
      </c>
      <c r="T85" s="50">
        <v>1.131635545957147</v>
      </c>
      <c r="U85" s="50">
        <v>1.2010683041235271</v>
      </c>
      <c r="V85" s="51"/>
      <c r="W85" s="31"/>
      <c r="X85" s="31"/>
      <c r="Y85" s="31"/>
      <c r="Z85" s="31"/>
      <c r="AA85" s="40"/>
      <c r="AB85" s="40"/>
      <c r="AE85" s="15" t="s">
        <v>65</v>
      </c>
      <c r="AF85" s="15">
        <v>2010</v>
      </c>
      <c r="AG85" s="50">
        <v>1.1430194138657006</v>
      </c>
      <c r="AH85" s="50">
        <v>1.1077276720769722</v>
      </c>
      <c r="AI85" s="50">
        <v>1.131635545957147</v>
      </c>
      <c r="AJ85" s="50">
        <v>1.2010683041235271</v>
      </c>
      <c r="AK85" s="51"/>
      <c r="AL85" s="31"/>
      <c r="AM85" s="31"/>
      <c r="AN85" s="31"/>
      <c r="AO85" s="31"/>
      <c r="AP85" s="40"/>
      <c r="AQ85" s="40"/>
      <c r="AR85" s="41"/>
      <c r="AS85" s="44"/>
      <c r="AT85" s="44"/>
      <c r="AU85" s="44"/>
      <c r="AW85" s="29" t="s">
        <v>87</v>
      </c>
      <c r="AX85" s="29">
        <v>2010</v>
      </c>
      <c r="AY85" s="52">
        <v>1.1430194138657006</v>
      </c>
      <c r="AZ85" s="52">
        <v>1.1077276720769722</v>
      </c>
      <c r="BA85" s="52">
        <v>1.131635545957147</v>
      </c>
      <c r="BB85" s="52">
        <v>1.2010683041235271</v>
      </c>
    </row>
    <row r="86" spans="1:54" s="29" customFormat="1" ht="15" x14ac:dyDescent="0.25">
      <c r="A86" s="13" t="s">
        <v>66</v>
      </c>
      <c r="B86" s="13">
        <v>2010</v>
      </c>
      <c r="C86" s="50">
        <v>1.1329720631208431</v>
      </c>
      <c r="D86" s="50">
        <v>1.0910354665326878</v>
      </c>
      <c r="E86" s="50">
        <v>1.1559164877563086</v>
      </c>
      <c r="F86" s="50">
        <v>1.1334729201796467</v>
      </c>
      <c r="G86" s="50">
        <v>1.145797949501588</v>
      </c>
      <c r="L86" s="37"/>
      <c r="M86" s="37"/>
      <c r="N86" s="38"/>
      <c r="O86" s="39"/>
      <c r="P86" s="15" t="s">
        <v>88</v>
      </c>
      <c r="Q86" s="15">
        <v>2010</v>
      </c>
      <c r="R86" s="50">
        <v>1.1329720631208431</v>
      </c>
      <c r="S86" s="50">
        <v>1.0910354665326878</v>
      </c>
      <c r="T86" s="50">
        <v>1.1334729201796467</v>
      </c>
      <c r="U86" s="50">
        <v>1.145797949501588</v>
      </c>
      <c r="V86" s="51"/>
      <c r="W86" s="31"/>
      <c r="X86" s="31"/>
      <c r="Y86" s="31"/>
      <c r="Z86" s="31"/>
      <c r="AA86" s="40"/>
      <c r="AB86" s="40"/>
      <c r="AE86" s="15" t="s">
        <v>66</v>
      </c>
      <c r="AF86" s="15">
        <v>2010</v>
      </c>
      <c r="AG86" s="50">
        <v>1.1329720631208431</v>
      </c>
      <c r="AH86" s="50">
        <v>1.0910354665326878</v>
      </c>
      <c r="AI86" s="50">
        <v>1.1334729201796467</v>
      </c>
      <c r="AJ86" s="50">
        <v>1.145797949501588</v>
      </c>
      <c r="AK86" s="51"/>
      <c r="AL86" s="31"/>
      <c r="AM86" s="31"/>
      <c r="AN86" s="31"/>
      <c r="AO86" s="31"/>
      <c r="AP86" s="40"/>
      <c r="AQ86" s="40"/>
      <c r="AR86" s="41"/>
      <c r="AS86" s="44"/>
      <c r="AT86" s="44"/>
      <c r="AU86" s="44"/>
      <c r="AW86" s="29" t="s">
        <v>88</v>
      </c>
      <c r="AX86" s="29">
        <v>2010</v>
      </c>
      <c r="AY86" s="52">
        <v>1.1329720631208431</v>
      </c>
      <c r="AZ86" s="52">
        <v>1.0910354665326878</v>
      </c>
      <c r="BA86" s="52">
        <v>1.1334729201796467</v>
      </c>
      <c r="BB86" s="52">
        <v>1.145797949501588</v>
      </c>
    </row>
    <row r="87" spans="1:54" s="29" customFormat="1" ht="15" x14ac:dyDescent="0.25">
      <c r="A87" s="13" t="s">
        <v>63</v>
      </c>
      <c r="B87" s="13">
        <v>2011</v>
      </c>
      <c r="C87" s="50">
        <v>1.1235790616163721</v>
      </c>
      <c r="D87" s="50">
        <v>1.0846349371780188</v>
      </c>
      <c r="E87" s="50">
        <v>1.1471514881945217</v>
      </c>
      <c r="F87" s="50">
        <v>1.1241077599805889</v>
      </c>
      <c r="G87" s="50">
        <v>1.1297122509417248</v>
      </c>
      <c r="L87" s="37"/>
      <c r="M87" s="37"/>
      <c r="N87" s="38"/>
      <c r="O87" s="39"/>
      <c r="P87" s="15" t="s">
        <v>85</v>
      </c>
      <c r="Q87" s="15">
        <v>2011</v>
      </c>
      <c r="R87" s="50">
        <v>1.1235790616163721</v>
      </c>
      <c r="S87" s="50">
        <v>1.0846349371780188</v>
      </c>
      <c r="T87" s="50">
        <v>1.1241077599805889</v>
      </c>
      <c r="U87" s="50">
        <v>1.1297122509417248</v>
      </c>
      <c r="V87" s="51"/>
      <c r="W87" s="31"/>
      <c r="X87" s="31"/>
      <c r="Y87" s="31"/>
      <c r="Z87" s="31"/>
      <c r="AA87" s="40"/>
      <c r="AB87" s="40"/>
      <c r="AE87" s="15" t="s">
        <v>63</v>
      </c>
      <c r="AF87" s="15">
        <v>2011</v>
      </c>
      <c r="AG87" s="50">
        <v>1.1235790616163721</v>
      </c>
      <c r="AH87" s="50">
        <v>1.0846349371780188</v>
      </c>
      <c r="AI87" s="50">
        <v>1.1241077599805889</v>
      </c>
      <c r="AJ87" s="50">
        <v>1.1297122509417248</v>
      </c>
      <c r="AK87" s="51"/>
      <c r="AL87" s="31"/>
      <c r="AM87" s="31"/>
      <c r="AN87" s="31"/>
      <c r="AO87" s="31"/>
      <c r="AP87" s="40"/>
      <c r="AQ87" s="40"/>
      <c r="AR87" s="41"/>
      <c r="AS87" s="44"/>
      <c r="AT87" s="44"/>
      <c r="AU87" s="44"/>
      <c r="AW87" s="29" t="s">
        <v>85</v>
      </c>
      <c r="AX87" s="29">
        <v>2011</v>
      </c>
      <c r="AY87" s="52">
        <v>1.1235790616163721</v>
      </c>
      <c r="AZ87" s="52">
        <v>1.0846349371780188</v>
      </c>
      <c r="BA87" s="52">
        <v>1.1241077599805889</v>
      </c>
      <c r="BB87" s="52">
        <v>1.1297122509417248</v>
      </c>
    </row>
    <row r="88" spans="1:54" s="29" customFormat="1" ht="15" x14ac:dyDescent="0.25">
      <c r="A88" s="13" t="s">
        <v>64</v>
      </c>
      <c r="B88" s="13">
        <v>2011</v>
      </c>
      <c r="C88" s="50">
        <v>1.1301556066184957</v>
      </c>
      <c r="D88" s="50">
        <v>1.0898357772817209</v>
      </c>
      <c r="E88" s="50">
        <v>1.149237170596394</v>
      </c>
      <c r="F88" s="50">
        <v>1.1275757118881464</v>
      </c>
      <c r="G88" s="50">
        <v>1.1411649902884859</v>
      </c>
      <c r="L88" s="37"/>
      <c r="M88" s="37"/>
      <c r="N88" s="38"/>
      <c r="O88" s="39"/>
      <c r="P88" s="15" t="s">
        <v>86</v>
      </c>
      <c r="Q88" s="15">
        <v>2011</v>
      </c>
      <c r="R88" s="50">
        <v>1.1301556066184957</v>
      </c>
      <c r="S88" s="50">
        <v>1.0898357772817209</v>
      </c>
      <c r="T88" s="50">
        <v>1.1275757118881464</v>
      </c>
      <c r="U88" s="50">
        <v>1.1411649902884859</v>
      </c>
      <c r="V88" s="51"/>
      <c r="W88" s="31"/>
      <c r="X88" s="31"/>
      <c r="Y88" s="31"/>
      <c r="Z88" s="31"/>
      <c r="AA88" s="40"/>
      <c r="AB88" s="40"/>
      <c r="AE88" s="15" t="s">
        <v>64</v>
      </c>
      <c r="AF88" s="15">
        <v>2011</v>
      </c>
      <c r="AG88" s="50">
        <v>1.1301556066184957</v>
      </c>
      <c r="AH88" s="50">
        <v>1.0898357772817209</v>
      </c>
      <c r="AI88" s="50">
        <v>1.1275757118881464</v>
      </c>
      <c r="AJ88" s="50">
        <v>1.1411649902884859</v>
      </c>
      <c r="AK88" s="51"/>
      <c r="AL88" s="31"/>
      <c r="AM88" s="31"/>
      <c r="AN88" s="31"/>
      <c r="AO88" s="31"/>
      <c r="AP88" s="40"/>
      <c r="AQ88" s="40"/>
      <c r="AR88" s="41"/>
      <c r="AS88" s="44"/>
      <c r="AT88" s="44"/>
      <c r="AU88" s="44"/>
      <c r="AW88" s="29" t="s">
        <v>86</v>
      </c>
      <c r="AX88" s="29">
        <v>2011</v>
      </c>
      <c r="AY88" s="52">
        <v>1.1301556066184957</v>
      </c>
      <c r="AZ88" s="52">
        <v>1.0898357772817209</v>
      </c>
      <c r="BA88" s="52">
        <v>1.1275757118881464</v>
      </c>
      <c r="BB88" s="52">
        <v>1.1411649902884859</v>
      </c>
    </row>
    <row r="89" spans="1:54" s="29" customFormat="1" ht="15" x14ac:dyDescent="0.25">
      <c r="A89" s="13" t="s">
        <v>65</v>
      </c>
      <c r="B89" s="13">
        <v>2011</v>
      </c>
      <c r="C89" s="50">
        <v>1.1390871619438707</v>
      </c>
      <c r="D89" s="50">
        <v>1.1211186783576095</v>
      </c>
      <c r="E89" s="50">
        <v>1.1874842291193539</v>
      </c>
      <c r="F89" s="50">
        <v>1.1325314396029309</v>
      </c>
      <c r="G89" s="50">
        <v>1.1986162472701933</v>
      </c>
      <c r="L89" s="37"/>
      <c r="M89" s="37"/>
      <c r="N89" s="38"/>
      <c r="O89" s="39"/>
      <c r="P89" s="15" t="s">
        <v>87</v>
      </c>
      <c r="Q89" s="15">
        <v>2011</v>
      </c>
      <c r="R89" s="50">
        <v>1.1390871619438707</v>
      </c>
      <c r="S89" s="50">
        <v>1.1211186783576095</v>
      </c>
      <c r="T89" s="50">
        <v>1.1325314396029309</v>
      </c>
      <c r="U89" s="50">
        <v>1.1986162472701933</v>
      </c>
      <c r="V89" s="51"/>
      <c r="W89" s="31"/>
      <c r="X89" s="31"/>
      <c r="Y89" s="31"/>
      <c r="Z89" s="31"/>
      <c r="AA89" s="40"/>
      <c r="AB89" s="40"/>
      <c r="AE89" s="15" t="s">
        <v>65</v>
      </c>
      <c r="AF89" s="15">
        <v>2011</v>
      </c>
      <c r="AG89" s="50">
        <v>1.1390871619438707</v>
      </c>
      <c r="AH89" s="50">
        <v>1.1211186783576095</v>
      </c>
      <c r="AI89" s="50">
        <v>1.1325314396029309</v>
      </c>
      <c r="AJ89" s="50">
        <v>1.1986162472701933</v>
      </c>
      <c r="AK89" s="51"/>
      <c r="AL89" s="31"/>
      <c r="AM89" s="31"/>
      <c r="AN89" s="31"/>
      <c r="AO89" s="31"/>
      <c r="AP89" s="40"/>
      <c r="AQ89" s="40"/>
      <c r="AR89" s="41"/>
      <c r="AS89" s="44"/>
      <c r="AT89" s="44"/>
      <c r="AU89" s="44"/>
      <c r="AW89" s="29" t="s">
        <v>87</v>
      </c>
      <c r="AX89" s="29">
        <v>2011</v>
      </c>
      <c r="AY89" s="52">
        <v>1.1390871619438707</v>
      </c>
      <c r="AZ89" s="52">
        <v>1.1211186783576095</v>
      </c>
      <c r="BA89" s="52">
        <v>1.1325314396029309</v>
      </c>
      <c r="BB89" s="52">
        <v>1.1986162472701933</v>
      </c>
    </row>
    <row r="90" spans="1:54" s="29" customFormat="1" ht="15" x14ac:dyDescent="0.25">
      <c r="A90" s="13" t="s">
        <v>66</v>
      </c>
      <c r="B90" s="13">
        <v>2011</v>
      </c>
      <c r="C90" s="50">
        <v>1.2991027771006449</v>
      </c>
      <c r="D90" s="50">
        <v>1.2874027403165638</v>
      </c>
      <c r="E90" s="50">
        <v>1.4401873137505321</v>
      </c>
      <c r="F90" s="50">
        <v>1.3344040813582259</v>
      </c>
      <c r="G90" s="50">
        <v>1.3304928054484588</v>
      </c>
      <c r="L90" s="37"/>
      <c r="M90" s="37"/>
      <c r="N90" s="38"/>
      <c r="O90" s="39"/>
      <c r="P90" s="15" t="s">
        <v>88</v>
      </c>
      <c r="Q90" s="15">
        <v>2011</v>
      </c>
      <c r="R90" s="50">
        <v>1.2991027771006449</v>
      </c>
      <c r="S90" s="50">
        <v>1.2874027403165638</v>
      </c>
      <c r="T90" s="50">
        <v>1.3344040813582259</v>
      </c>
      <c r="U90" s="50">
        <v>1.3304928054484588</v>
      </c>
      <c r="V90" s="51"/>
      <c r="W90" s="31"/>
      <c r="X90" s="31"/>
      <c r="Y90" s="31"/>
      <c r="Z90" s="31"/>
      <c r="AA90" s="40"/>
      <c r="AB90" s="40"/>
      <c r="AE90" s="15" t="s">
        <v>66</v>
      </c>
      <c r="AF90" s="15">
        <v>2011</v>
      </c>
      <c r="AG90" s="50">
        <v>1.2991027771006449</v>
      </c>
      <c r="AH90" s="50">
        <v>1.2874027403165638</v>
      </c>
      <c r="AI90" s="50">
        <v>1.3344040813582259</v>
      </c>
      <c r="AJ90" s="50">
        <v>1.3304928054484588</v>
      </c>
      <c r="AK90" s="51"/>
      <c r="AL90" s="31"/>
      <c r="AM90" s="31"/>
      <c r="AN90" s="31"/>
      <c r="AO90" s="31"/>
      <c r="AP90" s="40"/>
      <c r="AQ90" s="40"/>
      <c r="AR90" s="41"/>
      <c r="AS90" s="44"/>
      <c r="AT90" s="44"/>
      <c r="AU90" s="44"/>
      <c r="AW90" s="29" t="s">
        <v>88</v>
      </c>
      <c r="AX90" s="29">
        <v>2011</v>
      </c>
      <c r="AY90" s="52">
        <v>1.2991027771006449</v>
      </c>
      <c r="AZ90" s="52">
        <v>1.2874027403165638</v>
      </c>
      <c r="BA90" s="52">
        <v>1.3344040813582259</v>
      </c>
      <c r="BB90" s="52">
        <v>1.3304928054484588</v>
      </c>
    </row>
    <row r="91" spans="1:54" s="29" customFormat="1" ht="15" x14ac:dyDescent="0.25">
      <c r="A91" s="13" t="s">
        <v>63</v>
      </c>
      <c r="B91" s="13">
        <v>2012</v>
      </c>
      <c r="C91" s="50">
        <v>1.286860998432964</v>
      </c>
      <c r="D91" s="50">
        <v>1.2814935364572952</v>
      </c>
      <c r="E91" s="50">
        <v>1.4530651340996168</v>
      </c>
      <c r="F91" s="50">
        <v>1.3376335973830498</v>
      </c>
      <c r="G91" s="50">
        <v>1.3147605348153195</v>
      </c>
      <c r="L91" s="37"/>
      <c r="M91" s="37"/>
      <c r="N91" s="38"/>
      <c r="O91" s="39"/>
      <c r="P91" s="15" t="s">
        <v>85</v>
      </c>
      <c r="Q91" s="15">
        <v>2012</v>
      </c>
      <c r="R91" s="50">
        <v>1.286860998432964</v>
      </c>
      <c r="S91" s="50">
        <v>1.2814935364572952</v>
      </c>
      <c r="T91" s="50">
        <v>1.3376335973830498</v>
      </c>
      <c r="U91" s="50">
        <v>1.3147605348153195</v>
      </c>
      <c r="V91" s="51"/>
      <c r="W91" s="31"/>
      <c r="X91" s="31"/>
      <c r="Y91" s="31"/>
      <c r="Z91" s="31"/>
      <c r="AA91" s="40"/>
      <c r="AB91" s="40"/>
      <c r="AE91" s="15" t="s">
        <v>63</v>
      </c>
      <c r="AF91" s="15">
        <v>2012</v>
      </c>
      <c r="AG91" s="50">
        <v>1.286860998432964</v>
      </c>
      <c r="AH91" s="50">
        <v>1.2814935364572952</v>
      </c>
      <c r="AI91" s="50">
        <v>1.3376335973830498</v>
      </c>
      <c r="AJ91" s="50">
        <v>1.3147605348153195</v>
      </c>
      <c r="AK91" s="51"/>
      <c r="AL91" s="31"/>
      <c r="AM91" s="31"/>
      <c r="AN91" s="31"/>
      <c r="AO91" s="31"/>
      <c r="AP91" s="40"/>
      <c r="AQ91" s="40"/>
      <c r="AR91" s="41"/>
      <c r="AS91" s="44"/>
      <c r="AT91" s="44"/>
      <c r="AU91" s="44"/>
      <c r="AW91" s="29" t="s">
        <v>85</v>
      </c>
      <c r="AX91" s="29">
        <v>2012</v>
      </c>
      <c r="AY91" s="52">
        <v>1.286860998432964</v>
      </c>
      <c r="AZ91" s="52">
        <v>1.2814935364572952</v>
      </c>
      <c r="BA91" s="52">
        <v>1.3376335973830498</v>
      </c>
      <c r="BB91" s="52">
        <v>1.3147605348153195</v>
      </c>
    </row>
    <row r="92" spans="1:54" s="29" customFormat="1" ht="15" x14ac:dyDescent="0.25">
      <c r="A92" s="13" t="s">
        <v>64</v>
      </c>
      <c r="B92" s="13">
        <v>2012</v>
      </c>
      <c r="C92" s="50">
        <v>1.299332885307688</v>
      </c>
      <c r="D92" s="50">
        <v>1.2923187809413048</v>
      </c>
      <c r="E92" s="50">
        <v>1.4488812392426851</v>
      </c>
      <c r="F92" s="50">
        <v>1.3452305081812714</v>
      </c>
      <c r="G92" s="50">
        <v>1.3319750000382322</v>
      </c>
      <c r="L92" s="37"/>
      <c r="M92" s="37"/>
      <c r="N92" s="38"/>
      <c r="O92" s="39"/>
      <c r="P92" s="15" t="s">
        <v>86</v>
      </c>
      <c r="Q92" s="15">
        <v>2012</v>
      </c>
      <c r="R92" s="50">
        <v>1.299332885307688</v>
      </c>
      <c r="S92" s="50">
        <v>1.2923187809413048</v>
      </c>
      <c r="T92" s="50">
        <v>1.3452305081812714</v>
      </c>
      <c r="U92" s="50">
        <v>1.3319750000382322</v>
      </c>
      <c r="V92" s="51"/>
      <c r="W92" s="31"/>
      <c r="X92" s="31"/>
      <c r="Y92" s="31"/>
      <c r="Z92" s="31"/>
      <c r="AA92" s="40"/>
      <c r="AB92" s="40"/>
      <c r="AE92" s="15" t="s">
        <v>64</v>
      </c>
      <c r="AF92" s="15">
        <v>2012</v>
      </c>
      <c r="AG92" s="50">
        <v>1.299332885307688</v>
      </c>
      <c r="AH92" s="50">
        <v>1.2923187809413048</v>
      </c>
      <c r="AI92" s="50">
        <v>1.3452305081812714</v>
      </c>
      <c r="AJ92" s="50">
        <v>1.3319750000382322</v>
      </c>
      <c r="AK92" s="51"/>
      <c r="AL92" s="31"/>
      <c r="AM92" s="31"/>
      <c r="AN92" s="31"/>
      <c r="AO92" s="31"/>
      <c r="AP92" s="40"/>
      <c r="AQ92" s="40"/>
      <c r="AR92" s="41"/>
      <c r="AS92" s="44"/>
      <c r="AT92" s="44"/>
      <c r="AU92" s="44"/>
      <c r="AW92" s="29" t="s">
        <v>86</v>
      </c>
      <c r="AX92" s="29">
        <v>2012</v>
      </c>
      <c r="AY92" s="52">
        <v>1.299332885307688</v>
      </c>
      <c r="AZ92" s="52">
        <v>1.2923187809413048</v>
      </c>
      <c r="BA92" s="52">
        <v>1.3452305081812714</v>
      </c>
      <c r="BB92" s="52">
        <v>1.3319750000382322</v>
      </c>
    </row>
    <row r="93" spans="1:54" s="29" customFormat="1" ht="15" x14ac:dyDescent="0.25">
      <c r="A93" s="13" t="s">
        <v>65</v>
      </c>
      <c r="B93" s="13">
        <v>2012</v>
      </c>
      <c r="C93" s="50">
        <v>1.3082513215224338</v>
      </c>
      <c r="D93" s="50">
        <v>1.3203692729579839</v>
      </c>
      <c r="E93" s="50">
        <v>1.4355544121430408</v>
      </c>
      <c r="F93" s="50">
        <v>1.3440131882417155</v>
      </c>
      <c r="G93" s="50">
        <v>1.3700960479681399</v>
      </c>
      <c r="L93" s="37"/>
      <c r="M93" s="37"/>
      <c r="N93" s="38"/>
      <c r="O93" s="39"/>
      <c r="P93" s="15" t="s">
        <v>87</v>
      </c>
      <c r="Q93" s="15">
        <v>2012</v>
      </c>
      <c r="R93" s="50">
        <v>1.3082513215224338</v>
      </c>
      <c r="S93" s="50">
        <v>1.3203692729579839</v>
      </c>
      <c r="T93" s="50">
        <v>1.3440131882417155</v>
      </c>
      <c r="U93" s="50">
        <v>1.3700960479681399</v>
      </c>
      <c r="V93" s="51"/>
      <c r="W93" s="31"/>
      <c r="X93" s="31"/>
      <c r="Y93" s="31"/>
      <c r="Z93" s="31"/>
      <c r="AA93" s="40"/>
      <c r="AB93" s="40"/>
      <c r="AE93" s="15" t="s">
        <v>65</v>
      </c>
      <c r="AF93" s="15">
        <v>2012</v>
      </c>
      <c r="AG93" s="50">
        <v>1.3082513215224338</v>
      </c>
      <c r="AH93" s="50">
        <v>1.3203692729579839</v>
      </c>
      <c r="AI93" s="50">
        <v>1.3440131882417155</v>
      </c>
      <c r="AJ93" s="50">
        <v>1.3700960479681399</v>
      </c>
      <c r="AK93" s="51"/>
      <c r="AL93" s="31"/>
      <c r="AM93" s="31"/>
      <c r="AN93" s="31"/>
      <c r="AO93" s="31"/>
      <c r="AP93" s="40"/>
      <c r="AQ93" s="40"/>
      <c r="AR93" s="41"/>
      <c r="AS93" s="44"/>
      <c r="AT93" s="44"/>
      <c r="AU93" s="44"/>
      <c r="AW93" s="29" t="s">
        <v>87</v>
      </c>
      <c r="AX93" s="29">
        <v>2012</v>
      </c>
      <c r="AY93" s="52">
        <v>1.3082513215224338</v>
      </c>
      <c r="AZ93" s="52">
        <v>1.3203692729579839</v>
      </c>
      <c r="BA93" s="52">
        <v>1.3440131882417155</v>
      </c>
      <c r="BB93" s="52">
        <v>1.3700960479681399</v>
      </c>
    </row>
    <row r="94" spans="1:54" s="29" customFormat="1" ht="15" x14ac:dyDescent="0.25">
      <c r="A94" s="13" t="s">
        <v>66</v>
      </c>
      <c r="B94" s="13">
        <v>2012</v>
      </c>
      <c r="C94" s="50">
        <v>1.2919190571406962</v>
      </c>
      <c r="D94" s="50">
        <v>1.2901515068804292</v>
      </c>
      <c r="E94" s="50">
        <v>1.439924670433145</v>
      </c>
      <c r="F94" s="50">
        <v>1.3352609057972198</v>
      </c>
      <c r="G94" s="50">
        <v>1.3220456178764606</v>
      </c>
      <c r="L94" s="37"/>
      <c r="M94" s="37"/>
      <c r="N94" s="38"/>
      <c r="O94" s="39"/>
      <c r="P94" s="15" t="s">
        <v>88</v>
      </c>
      <c r="Q94" s="15">
        <v>2012</v>
      </c>
      <c r="R94" s="50">
        <v>1.2919190571406962</v>
      </c>
      <c r="S94" s="50">
        <v>1.2901515068804292</v>
      </c>
      <c r="T94" s="50">
        <v>1.3352609057972198</v>
      </c>
      <c r="U94" s="50">
        <v>1.3220456178764606</v>
      </c>
      <c r="V94" s="51"/>
      <c r="W94" s="31"/>
      <c r="X94" s="31"/>
      <c r="Y94" s="31"/>
      <c r="Z94" s="31"/>
      <c r="AA94" s="40"/>
      <c r="AB94" s="40"/>
      <c r="AE94" s="15" t="s">
        <v>66</v>
      </c>
      <c r="AF94" s="15">
        <v>2012</v>
      </c>
      <c r="AG94" s="50">
        <v>1.2919190571406962</v>
      </c>
      <c r="AH94" s="50">
        <v>1.2901515068804292</v>
      </c>
      <c r="AI94" s="50">
        <v>1.3352609057972198</v>
      </c>
      <c r="AJ94" s="50">
        <v>1.3220456178764606</v>
      </c>
      <c r="AK94" s="51"/>
      <c r="AL94" s="31"/>
      <c r="AM94" s="31"/>
      <c r="AN94" s="31"/>
      <c r="AO94" s="31"/>
      <c r="AP94" s="40"/>
      <c r="AQ94" s="40"/>
      <c r="AR94" s="41"/>
      <c r="AS94" s="44"/>
      <c r="AT94" s="44"/>
      <c r="AU94" s="44"/>
      <c r="AW94" s="29" t="s">
        <v>88</v>
      </c>
      <c r="AX94" s="29">
        <v>2012</v>
      </c>
      <c r="AY94" s="52">
        <v>1.2919190571406962</v>
      </c>
      <c r="AZ94" s="52">
        <v>1.2901515068804292</v>
      </c>
      <c r="BA94" s="52">
        <v>1.3352609057972198</v>
      </c>
      <c r="BB94" s="52">
        <v>1.3220456178764606</v>
      </c>
    </row>
    <row r="95" spans="1:54" s="29" customFormat="1" ht="15" x14ac:dyDescent="0.25">
      <c r="A95" s="13" t="s">
        <v>63</v>
      </c>
      <c r="B95" s="13">
        <v>2013</v>
      </c>
      <c r="C95" s="50">
        <v>1.290386462374687</v>
      </c>
      <c r="D95" s="50">
        <v>1.2836152053095453</v>
      </c>
      <c r="E95" s="50">
        <v>1.456549339256483</v>
      </c>
      <c r="F95" s="50">
        <v>1.3174826658421828</v>
      </c>
      <c r="G95" s="50">
        <v>1.3218147880378637</v>
      </c>
      <c r="L95" s="37"/>
      <c r="M95" s="37"/>
      <c r="N95" s="38"/>
      <c r="O95" s="39"/>
      <c r="P95" s="15" t="s">
        <v>85</v>
      </c>
      <c r="Q95" s="15">
        <v>2013</v>
      </c>
      <c r="R95" s="50">
        <v>1.290386462374687</v>
      </c>
      <c r="S95" s="50">
        <v>1.2836152053095453</v>
      </c>
      <c r="T95" s="50">
        <v>1.3174826658421828</v>
      </c>
      <c r="U95" s="50">
        <v>1.3218147880378637</v>
      </c>
      <c r="V95" s="51"/>
      <c r="W95" s="31"/>
      <c r="X95" s="31"/>
      <c r="Y95" s="31"/>
      <c r="Z95" s="31"/>
      <c r="AA95" s="40"/>
      <c r="AB95" s="40"/>
      <c r="AE95" s="15" t="s">
        <v>63</v>
      </c>
      <c r="AF95" s="15">
        <v>2013</v>
      </c>
      <c r="AG95" s="50">
        <v>1.290386462374687</v>
      </c>
      <c r="AH95" s="50">
        <v>1.2836152053095453</v>
      </c>
      <c r="AI95" s="50">
        <v>1.3174826658421828</v>
      </c>
      <c r="AJ95" s="50">
        <v>1.3218147880378637</v>
      </c>
      <c r="AK95" s="51"/>
      <c r="AL95" s="31"/>
      <c r="AM95" s="31"/>
      <c r="AN95" s="31"/>
      <c r="AO95" s="31"/>
      <c r="AP95" s="40"/>
      <c r="AQ95" s="40"/>
      <c r="AR95" s="41"/>
      <c r="AS95" s="44"/>
      <c r="AT95" s="44"/>
      <c r="AU95" s="44"/>
      <c r="AW95" s="29" t="s">
        <v>85</v>
      </c>
      <c r="AX95" s="29">
        <v>2013</v>
      </c>
      <c r="AY95" s="52">
        <v>1.290386462374687</v>
      </c>
      <c r="AZ95" s="52">
        <v>1.2836152053095453</v>
      </c>
      <c r="BA95" s="52">
        <v>1.3174826658421828</v>
      </c>
      <c r="BB95" s="52">
        <v>1.3218147880378637</v>
      </c>
    </row>
    <row r="96" spans="1:54" s="29" customFormat="1" ht="15" x14ac:dyDescent="0.25">
      <c r="A96" s="13" t="s">
        <v>64</v>
      </c>
      <c r="B96" s="13">
        <v>2013</v>
      </c>
      <c r="C96" s="50">
        <v>1.3136010975371657</v>
      </c>
      <c r="D96" s="50">
        <v>1.3129585705592741</v>
      </c>
      <c r="E96" s="50">
        <v>1.4496670583627105</v>
      </c>
      <c r="F96" s="50">
        <v>1.3512989589151911</v>
      </c>
      <c r="G96" s="50">
        <v>1.3521716115786637</v>
      </c>
      <c r="L96" s="37"/>
      <c r="M96" s="37"/>
      <c r="N96" s="38"/>
      <c r="O96" s="39"/>
      <c r="P96" s="15" t="s">
        <v>86</v>
      </c>
      <c r="Q96" s="15">
        <v>2013</v>
      </c>
      <c r="R96" s="50">
        <v>1.3136010975371657</v>
      </c>
      <c r="S96" s="50">
        <v>1.3129585705592741</v>
      </c>
      <c r="T96" s="50">
        <v>1.3512989589151911</v>
      </c>
      <c r="U96" s="50">
        <v>1.3521716115786637</v>
      </c>
      <c r="V96" s="51"/>
      <c r="W96" s="31"/>
      <c r="X96" s="31"/>
      <c r="Y96" s="31"/>
      <c r="Z96" s="31"/>
      <c r="AA96" s="40"/>
      <c r="AB96" s="40"/>
      <c r="AE96" s="15" t="s">
        <v>64</v>
      </c>
      <c r="AF96" s="15">
        <v>2013</v>
      </c>
      <c r="AG96" s="50">
        <v>1.3136010975371657</v>
      </c>
      <c r="AH96" s="50">
        <v>1.3129585705592741</v>
      </c>
      <c r="AI96" s="50">
        <v>1.3512989589151911</v>
      </c>
      <c r="AJ96" s="50">
        <v>1.3521716115786637</v>
      </c>
      <c r="AK96" s="51"/>
      <c r="AL96" s="31"/>
      <c r="AM96" s="31"/>
      <c r="AN96" s="31"/>
      <c r="AO96" s="31"/>
      <c r="AP96" s="40"/>
      <c r="AQ96" s="40"/>
      <c r="AR96" s="41"/>
      <c r="AS96" s="44"/>
      <c r="AT96" s="44"/>
      <c r="AU96" s="44"/>
      <c r="AW96" s="29" t="s">
        <v>86</v>
      </c>
      <c r="AX96" s="29">
        <v>2013</v>
      </c>
      <c r="AY96" s="52">
        <v>1.3136010975371657</v>
      </c>
      <c r="AZ96" s="52">
        <v>1.3129585705592741</v>
      </c>
      <c r="BA96" s="52">
        <v>1.3512989589151911</v>
      </c>
      <c r="BB96" s="52">
        <v>1.3521716115786637</v>
      </c>
    </row>
    <row r="97" spans="1:56" s="29" customFormat="1" ht="15" x14ac:dyDescent="0.25">
      <c r="A97" s="13" t="s">
        <v>65</v>
      </c>
      <c r="B97" s="13">
        <v>2013</v>
      </c>
      <c r="C97" s="50">
        <v>1.3081766352786439</v>
      </c>
      <c r="D97" s="50">
        <v>1.3083484896828994</v>
      </c>
      <c r="E97" s="50">
        <v>1.4043441322421748</v>
      </c>
      <c r="F97" s="50">
        <v>1.3521982509296873</v>
      </c>
      <c r="G97" s="50">
        <v>1.3771189397091963</v>
      </c>
      <c r="L97" s="37"/>
      <c r="M97" s="37"/>
      <c r="N97" s="38"/>
      <c r="P97" s="15" t="s">
        <v>87</v>
      </c>
      <c r="Q97" s="15">
        <v>2013</v>
      </c>
      <c r="R97" s="50">
        <v>1.3081766352786439</v>
      </c>
      <c r="S97" s="50">
        <v>1.3083484896828994</v>
      </c>
      <c r="T97" s="50">
        <v>1.3521982509296873</v>
      </c>
      <c r="U97" s="50">
        <v>1.3771189397091963</v>
      </c>
      <c r="V97" s="51"/>
      <c r="W97" s="31"/>
      <c r="X97" s="31"/>
      <c r="Y97" s="31"/>
      <c r="Z97" s="31"/>
      <c r="AA97" s="40"/>
      <c r="AB97" s="40"/>
      <c r="AE97" s="15" t="s">
        <v>65</v>
      </c>
      <c r="AF97" s="15">
        <v>2013</v>
      </c>
      <c r="AG97" s="50">
        <v>1.3081766352786439</v>
      </c>
      <c r="AH97" s="50">
        <v>1.3083484896828994</v>
      </c>
      <c r="AI97" s="50">
        <v>1.3521982509296873</v>
      </c>
      <c r="AJ97" s="50">
        <v>1.3771189397091963</v>
      </c>
      <c r="AK97" s="51"/>
      <c r="AL97" s="31"/>
      <c r="AM97" s="31"/>
      <c r="AN97" s="31"/>
      <c r="AO97" s="31"/>
      <c r="AP97" s="40"/>
      <c r="AQ97" s="40"/>
      <c r="AR97" s="41"/>
      <c r="AS97" s="31"/>
      <c r="AT97" s="31"/>
      <c r="AU97" s="31"/>
      <c r="AW97" s="29" t="s">
        <v>87</v>
      </c>
      <c r="AX97" s="29">
        <v>2013</v>
      </c>
      <c r="AY97" s="52">
        <v>1.3081766352786439</v>
      </c>
      <c r="AZ97" s="52">
        <v>1.3083484896828994</v>
      </c>
      <c r="BA97" s="52">
        <v>1.3521982509296873</v>
      </c>
      <c r="BB97" s="52">
        <v>1.3771189397091963</v>
      </c>
    </row>
    <row r="98" spans="1:56" s="29" customFormat="1" ht="15" x14ac:dyDescent="0.25">
      <c r="A98" s="13" t="s">
        <v>66</v>
      </c>
      <c r="B98" s="13">
        <v>2013</v>
      </c>
      <c r="C98" s="50">
        <v>1.2990307250327984</v>
      </c>
      <c r="D98" s="50">
        <v>1.2740890307359805</v>
      </c>
      <c r="E98" s="50">
        <v>1.4070473946842925</v>
      </c>
      <c r="F98" s="50">
        <v>1.3484393930355507</v>
      </c>
      <c r="G98" s="50">
        <v>1.3411378804637948</v>
      </c>
      <c r="L98" s="37"/>
      <c r="M98" s="37"/>
      <c r="N98" s="38"/>
      <c r="P98" s="15" t="s">
        <v>88</v>
      </c>
      <c r="Q98" s="15">
        <v>2013</v>
      </c>
      <c r="R98" s="50">
        <v>1.2990307250327984</v>
      </c>
      <c r="S98" s="50">
        <v>1.2740890307359805</v>
      </c>
      <c r="T98" s="50">
        <v>1.3484393930355507</v>
      </c>
      <c r="U98" s="50">
        <v>1.3411378804637948</v>
      </c>
      <c r="V98" s="51"/>
      <c r="W98" s="31"/>
      <c r="X98" s="31"/>
      <c r="Y98" s="31"/>
      <c r="Z98" s="31"/>
      <c r="AA98" s="40"/>
      <c r="AB98" s="40"/>
      <c r="AE98" s="15" t="s">
        <v>66</v>
      </c>
      <c r="AF98" s="15">
        <v>2013</v>
      </c>
      <c r="AG98" s="50">
        <v>1.2990307250327984</v>
      </c>
      <c r="AH98" s="50">
        <v>1.2740890307359805</v>
      </c>
      <c r="AI98" s="50">
        <v>1.3484393930355507</v>
      </c>
      <c r="AJ98" s="50">
        <v>1.3411378804637948</v>
      </c>
      <c r="AK98" s="51"/>
      <c r="AL98" s="31"/>
      <c r="AM98" s="31"/>
      <c r="AN98" s="31"/>
      <c r="AO98" s="31"/>
      <c r="AP98" s="40"/>
      <c r="AQ98" s="40"/>
      <c r="AR98" s="41"/>
      <c r="AS98" s="31"/>
      <c r="AT98" s="31"/>
      <c r="AU98" s="31"/>
      <c r="AW98" s="29" t="s">
        <v>88</v>
      </c>
      <c r="AX98" s="29">
        <v>2013</v>
      </c>
      <c r="AY98" s="52">
        <v>1.2990307250327984</v>
      </c>
      <c r="AZ98" s="52">
        <v>1.2740890307359805</v>
      </c>
      <c r="BA98" s="52">
        <v>1.3484393930355507</v>
      </c>
      <c r="BB98" s="52">
        <v>1.3411378804637948</v>
      </c>
    </row>
    <row r="99" spans="1:56" s="29" customFormat="1" ht="15" x14ac:dyDescent="0.25">
      <c r="A99" s="13" t="s">
        <v>63</v>
      </c>
      <c r="B99" s="13">
        <v>2014</v>
      </c>
      <c r="C99" s="50">
        <v>1.2806021417040503</v>
      </c>
      <c r="D99" s="50">
        <v>1.2792624887191359</v>
      </c>
      <c r="E99" s="50">
        <v>1.4064854927644421</v>
      </c>
      <c r="F99" s="50">
        <v>1.342953866709359</v>
      </c>
      <c r="G99" s="50">
        <v>1.3371148266566952</v>
      </c>
      <c r="L99" s="37"/>
      <c r="M99" s="37"/>
      <c r="N99" s="38"/>
      <c r="P99" s="15" t="s">
        <v>85</v>
      </c>
      <c r="Q99" s="15">
        <v>2014</v>
      </c>
      <c r="R99" s="50">
        <v>1.2806021417040503</v>
      </c>
      <c r="S99" s="50">
        <v>1.2792624887191359</v>
      </c>
      <c r="T99" s="50">
        <v>1.342953866709359</v>
      </c>
      <c r="U99" s="50">
        <v>1.3371148266566952</v>
      </c>
      <c r="V99" s="51"/>
      <c r="W99" s="31"/>
      <c r="X99" s="31"/>
      <c r="Y99" s="31"/>
      <c r="Z99" s="31"/>
      <c r="AA99" s="40"/>
      <c r="AB99" s="40"/>
      <c r="AE99" s="15" t="s">
        <v>63</v>
      </c>
      <c r="AF99" s="15">
        <v>2014</v>
      </c>
      <c r="AG99" s="50">
        <v>1.2806021417040503</v>
      </c>
      <c r="AH99" s="50">
        <v>1.2792624887191359</v>
      </c>
      <c r="AI99" s="50">
        <v>1.342953866709359</v>
      </c>
      <c r="AJ99" s="50">
        <v>1.3371148266566952</v>
      </c>
      <c r="AK99" s="51"/>
      <c r="AL99" s="31"/>
      <c r="AM99" s="31"/>
      <c r="AN99" s="31"/>
      <c r="AO99" s="31"/>
      <c r="AP99" s="40"/>
      <c r="AQ99" s="40"/>
      <c r="AR99" s="41"/>
      <c r="AS99" s="31"/>
      <c r="AT99" s="31"/>
      <c r="AU99" s="31"/>
      <c r="AW99" s="29" t="s">
        <v>85</v>
      </c>
      <c r="AX99" s="29">
        <v>2014</v>
      </c>
      <c r="AY99" s="52">
        <v>1.2806021417040503</v>
      </c>
      <c r="AZ99" s="52">
        <v>1.2792624887191359</v>
      </c>
      <c r="BA99" s="52">
        <v>1.342953866709359</v>
      </c>
      <c r="BB99" s="52">
        <v>1.3371148266566952</v>
      </c>
    </row>
    <row r="100" spans="1:56" s="29" customFormat="1" ht="15" x14ac:dyDescent="0.25">
      <c r="A100" s="13" t="s">
        <v>64</v>
      </c>
      <c r="B100" s="13">
        <v>2014</v>
      </c>
      <c r="C100" s="50">
        <v>1.2947302937222525</v>
      </c>
      <c r="D100" s="50">
        <v>1.2847555332815754</v>
      </c>
      <c r="E100" s="50">
        <v>1.4016783844890575</v>
      </c>
      <c r="F100" s="50">
        <v>1.3478705550678509</v>
      </c>
      <c r="G100" s="50">
        <v>1.3576529017244752</v>
      </c>
      <c r="L100" s="37"/>
      <c r="M100" s="37"/>
      <c r="N100" s="38"/>
      <c r="P100" s="15" t="s">
        <v>86</v>
      </c>
      <c r="Q100" s="15">
        <v>2014</v>
      </c>
      <c r="R100" s="50">
        <v>1.2947302937222525</v>
      </c>
      <c r="S100" s="50">
        <v>1.2847555332815754</v>
      </c>
      <c r="T100" s="50">
        <v>1.3478705550678509</v>
      </c>
      <c r="U100" s="50">
        <v>1.3576529017244752</v>
      </c>
      <c r="V100" s="51"/>
      <c r="W100" s="31"/>
      <c r="X100" s="31"/>
      <c r="Y100" s="31"/>
      <c r="Z100" s="31"/>
      <c r="AA100" s="40"/>
      <c r="AB100" s="40"/>
      <c r="AE100" s="15" t="s">
        <v>64</v>
      </c>
      <c r="AF100" s="15">
        <v>2014</v>
      </c>
      <c r="AG100" s="50">
        <v>1.2947302937222525</v>
      </c>
      <c r="AH100" s="50">
        <v>1.2847555332815754</v>
      </c>
      <c r="AI100" s="50">
        <v>1.3478705550678509</v>
      </c>
      <c r="AJ100" s="50">
        <v>1.3576529017244752</v>
      </c>
      <c r="AK100" s="51"/>
      <c r="AL100" s="31"/>
      <c r="AM100" s="31"/>
      <c r="AN100" s="31"/>
      <c r="AO100" s="31"/>
      <c r="AP100" s="40"/>
      <c r="AQ100" s="40"/>
      <c r="AR100" s="41"/>
      <c r="AS100" s="31"/>
      <c r="AT100" s="31"/>
      <c r="AU100" s="31"/>
      <c r="AW100" s="29" t="s">
        <v>86</v>
      </c>
      <c r="AX100" s="29">
        <v>2014</v>
      </c>
      <c r="AY100" s="52">
        <v>1.2947302937222525</v>
      </c>
      <c r="AZ100" s="52">
        <v>1.2847555332815754</v>
      </c>
      <c r="BA100" s="52">
        <v>1.3478705550678509</v>
      </c>
      <c r="BB100" s="52">
        <v>1.3576529017244752</v>
      </c>
    </row>
    <row r="101" spans="1:56" s="29" customFormat="1" ht="15" x14ac:dyDescent="0.25">
      <c r="A101" s="13" t="s">
        <v>65</v>
      </c>
      <c r="B101" s="13">
        <v>2014</v>
      </c>
      <c r="C101" s="50">
        <v>1.3094092090971792</v>
      </c>
      <c r="D101" s="50">
        <v>1.3204590309005741</v>
      </c>
      <c r="E101" s="50">
        <v>1.4152000671277485</v>
      </c>
      <c r="F101" s="50">
        <v>1.3578502297753503</v>
      </c>
      <c r="G101" s="50">
        <v>1.4037573120348759</v>
      </c>
      <c r="L101" s="37"/>
      <c r="M101" s="37"/>
      <c r="N101" s="38"/>
      <c r="P101" s="15" t="s">
        <v>87</v>
      </c>
      <c r="Q101" s="15">
        <v>2014</v>
      </c>
      <c r="R101" s="50">
        <v>1.3094092090971792</v>
      </c>
      <c r="S101" s="50">
        <v>1.3204590309005741</v>
      </c>
      <c r="T101" s="50">
        <v>1.3578502297753503</v>
      </c>
      <c r="U101" s="50">
        <v>1.4037573120348759</v>
      </c>
      <c r="V101" s="51"/>
      <c r="W101" s="31"/>
      <c r="X101" s="31"/>
      <c r="Y101" s="31"/>
      <c r="Z101" s="31"/>
      <c r="AA101" s="40"/>
      <c r="AB101" s="40"/>
      <c r="AE101" s="15" t="s">
        <v>65</v>
      </c>
      <c r="AF101" s="15">
        <v>2014</v>
      </c>
      <c r="AG101" s="50">
        <v>1.3094092090971792</v>
      </c>
      <c r="AH101" s="50">
        <v>1.3204590309005741</v>
      </c>
      <c r="AI101" s="50">
        <v>1.3578502297753503</v>
      </c>
      <c r="AJ101" s="50">
        <v>1.4037573120348759</v>
      </c>
      <c r="AK101" s="51"/>
      <c r="AL101" s="31"/>
      <c r="AM101" s="31"/>
      <c r="AN101" s="31"/>
      <c r="AO101" s="31"/>
      <c r="AP101" s="40"/>
      <c r="AQ101" s="40"/>
      <c r="AR101" s="41"/>
      <c r="AS101" s="31"/>
      <c r="AT101" s="31"/>
      <c r="AU101" s="31"/>
      <c r="AW101" s="29" t="s">
        <v>87</v>
      </c>
      <c r="AX101" s="29">
        <v>2014</v>
      </c>
      <c r="AY101" s="52">
        <v>1.3094092090971792</v>
      </c>
      <c r="AZ101" s="52">
        <v>1.3204590309005741</v>
      </c>
      <c r="BA101" s="52">
        <v>1.3578502297753503</v>
      </c>
      <c r="BB101" s="52">
        <v>1.4037573120348759</v>
      </c>
    </row>
    <row r="102" spans="1:56" s="29" customFormat="1" ht="15" x14ac:dyDescent="0.25">
      <c r="A102" s="13" t="s">
        <v>66</v>
      </c>
      <c r="B102" s="13">
        <v>2014</v>
      </c>
      <c r="C102" s="50">
        <v>1.3026196073678045</v>
      </c>
      <c r="D102" s="50">
        <v>1.2863402927835041</v>
      </c>
      <c r="E102" s="50">
        <v>1.4050973910267248</v>
      </c>
      <c r="F102" s="50">
        <v>1.3456855025641714</v>
      </c>
      <c r="G102" s="50">
        <v>1.3558215823967894</v>
      </c>
      <c r="P102" s="15" t="s">
        <v>88</v>
      </c>
      <c r="Q102" s="15">
        <v>2014</v>
      </c>
      <c r="R102" s="50">
        <v>1.3026196073678045</v>
      </c>
      <c r="S102" s="50">
        <v>1.2863402927835041</v>
      </c>
      <c r="T102" s="50">
        <v>1.3456855025641714</v>
      </c>
      <c r="U102" s="50">
        <v>1.3558215823967894</v>
      </c>
      <c r="V102" s="51"/>
      <c r="W102" s="31"/>
      <c r="X102" s="31"/>
      <c r="Y102" s="31"/>
      <c r="Z102" s="31"/>
      <c r="AA102" s="31"/>
      <c r="AB102" s="31"/>
      <c r="AE102" s="15" t="s">
        <v>66</v>
      </c>
      <c r="AF102" s="15">
        <v>2014</v>
      </c>
      <c r="AG102" s="50">
        <v>1.3026196073678045</v>
      </c>
      <c r="AH102" s="50">
        <v>1.2863402927835041</v>
      </c>
      <c r="AI102" s="50">
        <v>1.3456855025641714</v>
      </c>
      <c r="AJ102" s="50">
        <v>1.3558215823967894</v>
      </c>
      <c r="AK102" s="5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W102" s="29" t="s">
        <v>88</v>
      </c>
      <c r="AX102" s="29">
        <v>2014</v>
      </c>
      <c r="AY102" s="52">
        <v>1.3026196073678045</v>
      </c>
      <c r="AZ102" s="52">
        <v>1.2863402927835041</v>
      </c>
      <c r="BA102" s="52">
        <v>1.3456855025641714</v>
      </c>
      <c r="BB102" s="52">
        <v>1.3558215823967894</v>
      </c>
    </row>
    <row r="103" spans="1:56" s="29" customFormat="1" ht="15" x14ac:dyDescent="0.25">
      <c r="A103" s="13" t="s">
        <v>63</v>
      </c>
      <c r="B103" s="13">
        <v>2015</v>
      </c>
      <c r="C103" s="50">
        <v>1.2989706380246107</v>
      </c>
      <c r="D103" s="50">
        <v>1.2732125284202054</v>
      </c>
      <c r="E103" s="50">
        <v>1.4000601223134335</v>
      </c>
      <c r="F103" s="50">
        <v>1.3382513642506013</v>
      </c>
      <c r="G103" s="50">
        <v>1.3375365476173657</v>
      </c>
      <c r="P103" s="15" t="s">
        <v>85</v>
      </c>
      <c r="Q103" s="13">
        <v>2015</v>
      </c>
      <c r="R103" s="50">
        <v>1.2989706380246107</v>
      </c>
      <c r="S103" s="50">
        <v>1.2732125284202054</v>
      </c>
      <c r="T103" s="50">
        <v>1.3382513642506013</v>
      </c>
      <c r="U103" s="50">
        <v>1.3375365476173657</v>
      </c>
      <c r="V103" s="51"/>
      <c r="W103" s="31"/>
      <c r="X103" s="31"/>
      <c r="Y103" s="31"/>
      <c r="Z103" s="31"/>
      <c r="AA103" s="31"/>
      <c r="AB103" s="31"/>
      <c r="AE103" s="13" t="s">
        <v>63</v>
      </c>
      <c r="AF103" s="13">
        <v>2015</v>
      </c>
      <c r="AG103" s="50">
        <v>1.2989706380246107</v>
      </c>
      <c r="AH103" s="50">
        <v>1.2732125284202054</v>
      </c>
      <c r="AI103" s="50">
        <v>1.3382513642506013</v>
      </c>
      <c r="AJ103" s="50">
        <v>1.3375365476173657</v>
      </c>
      <c r="AK103" s="5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W103" s="15" t="s">
        <v>85</v>
      </c>
      <c r="AX103" s="13">
        <v>2015</v>
      </c>
      <c r="AY103" s="50">
        <v>1.2989706380246107</v>
      </c>
      <c r="AZ103" s="50">
        <v>1.2732125284202054</v>
      </c>
      <c r="BA103" s="50">
        <v>1.3382513642506013</v>
      </c>
      <c r="BB103" s="50">
        <v>1.3375365476173657</v>
      </c>
    </row>
    <row r="104" spans="1:56" s="29" customFormat="1" ht="15" x14ac:dyDescent="0.25">
      <c r="A104" s="13" t="s">
        <v>64</v>
      </c>
      <c r="B104" s="13">
        <v>2015</v>
      </c>
      <c r="C104" s="50">
        <v>1.2883967406741366</v>
      </c>
      <c r="D104" s="50">
        <v>1.2858488360232228</v>
      </c>
      <c r="E104" s="50">
        <v>1.4055296562097457</v>
      </c>
      <c r="F104" s="50">
        <v>1.3428735837922279</v>
      </c>
      <c r="G104" s="50">
        <v>1.3622746689335006</v>
      </c>
      <c r="P104" s="15" t="s">
        <v>86</v>
      </c>
      <c r="Q104" s="13">
        <v>2015</v>
      </c>
      <c r="R104" s="50">
        <v>1.2883967406741366</v>
      </c>
      <c r="S104" s="50">
        <v>1.2858488360232228</v>
      </c>
      <c r="T104" s="50">
        <v>1.3428735837922279</v>
      </c>
      <c r="U104" s="50">
        <v>1.3622746689335006</v>
      </c>
      <c r="V104" s="51"/>
      <c r="W104" s="31"/>
      <c r="X104" s="31"/>
      <c r="Y104" s="31"/>
      <c r="Z104" s="31"/>
      <c r="AA104" s="31"/>
      <c r="AB104" s="31"/>
      <c r="AE104" s="13" t="s">
        <v>64</v>
      </c>
      <c r="AF104" s="13">
        <v>2015</v>
      </c>
      <c r="AG104" s="50">
        <v>1.2883967406741366</v>
      </c>
      <c r="AH104" s="50">
        <v>1.2858488360232228</v>
      </c>
      <c r="AI104" s="50">
        <v>1.3428735837922279</v>
      </c>
      <c r="AJ104" s="50">
        <v>1.3622746689335006</v>
      </c>
      <c r="AK104" s="5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W104" s="15" t="s">
        <v>86</v>
      </c>
      <c r="AX104" s="13">
        <v>2015</v>
      </c>
      <c r="AY104" s="50">
        <v>1.2883967406741366</v>
      </c>
      <c r="AZ104" s="50">
        <v>1.2858488360232228</v>
      </c>
      <c r="BA104" s="50">
        <v>1.3428735837922279</v>
      </c>
      <c r="BB104" s="50">
        <v>1.3622746689335006</v>
      </c>
    </row>
    <row r="105" spans="1:56" s="29" customFormat="1" ht="15" x14ac:dyDescent="0.25">
      <c r="A105" s="13" t="s">
        <v>65</v>
      </c>
      <c r="B105" s="13">
        <v>2015</v>
      </c>
      <c r="C105" s="50">
        <v>1.2815354198563158</v>
      </c>
      <c r="D105" s="50">
        <v>1.308560940435197</v>
      </c>
      <c r="E105" s="50">
        <v>1.3922375072058661</v>
      </c>
      <c r="F105" s="50">
        <v>1.3493857300935908</v>
      </c>
      <c r="G105" s="50">
        <v>1.4326219847283315</v>
      </c>
      <c r="P105" s="15" t="s">
        <v>87</v>
      </c>
      <c r="Q105" s="13">
        <v>2015</v>
      </c>
      <c r="R105" s="50">
        <v>1.2815354198563158</v>
      </c>
      <c r="S105" s="50">
        <v>1.308560940435197</v>
      </c>
      <c r="T105" s="50">
        <v>1.3493857300935908</v>
      </c>
      <c r="U105" s="50">
        <v>1.4326219847283315</v>
      </c>
      <c r="V105" s="51"/>
      <c r="W105" s="31"/>
      <c r="X105" s="31"/>
      <c r="Y105" s="31"/>
      <c r="Z105" s="31"/>
      <c r="AA105" s="31"/>
      <c r="AB105" s="31"/>
      <c r="AE105" s="13" t="s">
        <v>65</v>
      </c>
      <c r="AF105" s="13">
        <v>2015</v>
      </c>
      <c r="AG105" s="50">
        <v>1.2815354198563158</v>
      </c>
      <c r="AH105" s="50">
        <v>1.308560940435197</v>
      </c>
      <c r="AI105" s="50">
        <v>1.3493857300935908</v>
      </c>
      <c r="AJ105" s="50">
        <v>1.4326219847283315</v>
      </c>
      <c r="AK105" s="5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W105" s="15" t="s">
        <v>87</v>
      </c>
      <c r="AX105" s="13">
        <v>2015</v>
      </c>
      <c r="AY105" s="50">
        <v>1.2815354198563158</v>
      </c>
      <c r="AZ105" s="50">
        <v>1.308560940435197</v>
      </c>
      <c r="BA105" s="50">
        <v>1.3493857300935908</v>
      </c>
      <c r="BB105" s="50">
        <v>1.4326219847283315</v>
      </c>
    </row>
    <row r="106" spans="1:56" s="29" customFormat="1" ht="15" x14ac:dyDescent="0.25">
      <c r="A106" s="13" t="s">
        <v>66</v>
      </c>
      <c r="B106" s="13">
        <v>2015</v>
      </c>
      <c r="C106" s="50">
        <v>1.2663495414989019</v>
      </c>
      <c r="D106" s="50">
        <v>1.2735313691255323</v>
      </c>
      <c r="E106" s="50">
        <v>1.3689962072989534</v>
      </c>
      <c r="F106" s="50">
        <v>1.334555927582286</v>
      </c>
      <c r="G106" s="50">
        <v>1.3566513124925526</v>
      </c>
      <c r="P106" s="15" t="s">
        <v>88</v>
      </c>
      <c r="Q106" s="13">
        <v>2015</v>
      </c>
      <c r="R106" s="50">
        <v>1.2663495414989019</v>
      </c>
      <c r="S106" s="50">
        <v>1.2735313691255323</v>
      </c>
      <c r="T106" s="50">
        <v>1.334555927582286</v>
      </c>
      <c r="U106" s="50">
        <v>1.3566513124925526</v>
      </c>
      <c r="V106" s="51"/>
      <c r="W106" s="31"/>
      <c r="X106" s="31"/>
      <c r="Y106" s="31"/>
      <c r="Z106" s="31"/>
      <c r="AA106" s="31"/>
      <c r="AB106" s="31"/>
      <c r="AE106" s="13" t="s">
        <v>66</v>
      </c>
      <c r="AF106" s="13">
        <v>2015</v>
      </c>
      <c r="AG106" s="50">
        <v>1.2663495414989019</v>
      </c>
      <c r="AH106" s="50">
        <v>1.2735313691255323</v>
      </c>
      <c r="AI106" s="50">
        <v>1.334555927582286</v>
      </c>
      <c r="AJ106" s="50">
        <v>1.3566513124925526</v>
      </c>
      <c r="AK106" s="5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W106" s="15" t="s">
        <v>88</v>
      </c>
      <c r="AX106" s="13">
        <v>2015</v>
      </c>
      <c r="AY106" s="50">
        <v>1.2663495414989019</v>
      </c>
      <c r="AZ106" s="50">
        <v>1.2735313691255323</v>
      </c>
      <c r="BA106" s="50">
        <v>1.334555927582286</v>
      </c>
      <c r="BB106" s="50">
        <v>1.3566513124925526</v>
      </c>
    </row>
    <row r="107" spans="1:56" s="29" customFormat="1" ht="15" x14ac:dyDescent="0.25">
      <c r="A107" s="51"/>
      <c r="B107" s="51"/>
      <c r="G107" s="53"/>
      <c r="H107" s="51"/>
      <c r="I107" s="51"/>
      <c r="J107" s="51"/>
      <c r="K107" s="51"/>
      <c r="P107" s="51"/>
      <c r="Q107" s="51"/>
      <c r="R107" s="31"/>
      <c r="S107" s="31"/>
      <c r="T107" s="31"/>
      <c r="U107" s="31"/>
      <c r="V107" s="51"/>
      <c r="W107" s="51"/>
      <c r="X107" s="51"/>
      <c r="Y107" s="51"/>
      <c r="Z107" s="51"/>
      <c r="AA107" s="31"/>
      <c r="AB107" s="31"/>
      <c r="AE107" s="51"/>
      <c r="AF107" s="51"/>
      <c r="AG107" s="31"/>
      <c r="AH107" s="31"/>
      <c r="AI107" s="31"/>
      <c r="AJ107" s="31"/>
      <c r="AK107" s="51"/>
      <c r="AL107" s="51"/>
      <c r="AM107" s="51"/>
      <c r="AN107" s="51"/>
      <c r="AO107" s="51"/>
      <c r="AP107" s="31"/>
      <c r="AQ107" s="31"/>
      <c r="AR107" s="31"/>
      <c r="AS107" s="31"/>
      <c r="AT107" s="31"/>
      <c r="AU107" s="31"/>
    </row>
    <row r="108" spans="1:56" ht="15" x14ac:dyDescent="0.25">
      <c r="G108" s="54"/>
    </row>
    <row r="109" spans="1:56" ht="105" x14ac:dyDescent="0.2">
      <c r="C109" s="55" t="s">
        <v>69</v>
      </c>
      <c r="D109" s="55" t="s">
        <v>70</v>
      </c>
      <c r="E109" s="55" t="s">
        <v>71</v>
      </c>
      <c r="F109" s="55" t="s">
        <v>72</v>
      </c>
      <c r="G109" s="55" t="s">
        <v>236</v>
      </c>
      <c r="R109" s="45" t="s">
        <v>92</v>
      </c>
      <c r="S109" s="45" t="s">
        <v>93</v>
      </c>
      <c r="T109" s="45" t="s">
        <v>94</v>
      </c>
      <c r="U109" s="45" t="s">
        <v>95</v>
      </c>
      <c r="AG109" s="45" t="s">
        <v>102</v>
      </c>
      <c r="AH109" s="45" t="s">
        <v>103</v>
      </c>
      <c r="AI109" s="45" t="s">
        <v>104</v>
      </c>
      <c r="AJ109" s="45" t="s">
        <v>103</v>
      </c>
      <c r="AY109" s="45" t="s">
        <v>147</v>
      </c>
      <c r="AZ109" s="45" t="s">
        <v>148</v>
      </c>
      <c r="BA109" s="45" t="s">
        <v>149</v>
      </c>
      <c r="BB109" s="45" t="s">
        <v>150</v>
      </c>
      <c r="BD109" s="56" t="s">
        <v>151</v>
      </c>
    </row>
    <row r="110" spans="1:56" ht="15" x14ac:dyDescent="0.25">
      <c r="B110" s="2">
        <v>2009</v>
      </c>
      <c r="C110" s="50">
        <f>AVERAGE(C79:C82)</f>
        <v>1.1372574059116864</v>
      </c>
      <c r="D110" s="50">
        <f t="shared" ref="D110" si="61">AVERAGE(D79:D82)</f>
        <v>1.1051256310582824</v>
      </c>
      <c r="E110" s="50">
        <f>AVERAGE(F79:F82)</f>
        <v>1.1379949100521054</v>
      </c>
      <c r="F110" s="50">
        <f>AVERAGE(G79:G82)</f>
        <v>1.115138107072611</v>
      </c>
      <c r="G110" s="50">
        <f>AVERAGE(E79:E82)</f>
        <v>1.1516598731184451</v>
      </c>
      <c r="Q110" s="2">
        <v>2009</v>
      </c>
      <c r="R110" s="50">
        <f>AVERAGE(R79:R82)</f>
        <v>1.1372574059116864</v>
      </c>
      <c r="S110" s="50">
        <f t="shared" ref="S110:U110" si="62">AVERAGE(S79:S82)</f>
        <v>1.1051256310582824</v>
      </c>
      <c r="T110" s="50">
        <f t="shared" si="62"/>
        <v>1.1379949100521054</v>
      </c>
      <c r="U110" s="50">
        <f t="shared" si="62"/>
        <v>1.115138107072611</v>
      </c>
      <c r="AF110" s="2">
        <v>2009</v>
      </c>
      <c r="AG110" s="50">
        <f>AVERAGE(AG79:AG82)</f>
        <v>1.1372574059116864</v>
      </c>
      <c r="AH110" s="50">
        <f t="shared" ref="AH110:AJ110" si="63">AVERAGE(AH79:AH82)</f>
        <v>1.1051256310582824</v>
      </c>
      <c r="AI110" s="50">
        <f t="shared" si="63"/>
        <v>1.1379949100521054</v>
      </c>
      <c r="AJ110" s="50">
        <f t="shared" si="63"/>
        <v>1.115138107072611</v>
      </c>
      <c r="AX110" s="2">
        <v>2009</v>
      </c>
      <c r="AY110" s="57">
        <f>AVERAGE(AY79:AY82)</f>
        <v>1.1372574059116864</v>
      </c>
      <c r="AZ110" s="57">
        <f t="shared" ref="AZ110:BB110" si="64">AVERAGE(AZ79:AZ82)</f>
        <v>1.1051256310582824</v>
      </c>
      <c r="BA110" s="57">
        <f t="shared" si="64"/>
        <v>1.1379949100521054</v>
      </c>
      <c r="BB110" s="57">
        <f t="shared" si="64"/>
        <v>1.115138107072611</v>
      </c>
    </row>
    <row r="111" spans="1:56" ht="15" x14ac:dyDescent="0.25">
      <c r="B111" s="2">
        <v>2010</v>
      </c>
      <c r="C111" s="50">
        <f>AVERAGE(C83:C86)</f>
        <v>1.1313859963331265</v>
      </c>
      <c r="D111" s="50">
        <f t="shared" ref="D111" si="65">AVERAGE(D83:D86)</f>
        <v>1.0959308196512687</v>
      </c>
      <c r="E111" s="50">
        <f>AVERAGE(F83:F86)</f>
        <v>1.1276007652578295</v>
      </c>
      <c r="F111" s="50">
        <f>AVERAGE(G83:G86)</f>
        <v>1.15622865644135</v>
      </c>
      <c r="G111" s="50">
        <f>AVERAGE(E83:E86)</f>
        <v>1.1491414449332926</v>
      </c>
      <c r="Q111" s="2">
        <v>2010</v>
      </c>
      <c r="R111" s="50">
        <f>AVERAGE(R83:R86)</f>
        <v>1.1313859963331265</v>
      </c>
      <c r="S111" s="50">
        <f t="shared" ref="S111:U111" si="66">AVERAGE(S83:S86)</f>
        <v>1.0959308196512687</v>
      </c>
      <c r="T111" s="50">
        <f t="shared" si="66"/>
        <v>1.1276007652578295</v>
      </c>
      <c r="U111" s="50">
        <f t="shared" si="66"/>
        <v>1.15622865644135</v>
      </c>
      <c r="AF111" s="2">
        <v>2010</v>
      </c>
      <c r="AG111" s="50">
        <f>AVERAGE(AG83:AG86)</f>
        <v>1.1313859963331265</v>
      </c>
      <c r="AH111" s="50">
        <f t="shared" ref="AH111:AJ111" si="67">AVERAGE(AH83:AH86)</f>
        <v>1.0959308196512687</v>
      </c>
      <c r="AI111" s="50">
        <f t="shared" si="67"/>
        <v>1.1276007652578295</v>
      </c>
      <c r="AJ111" s="50">
        <f t="shared" si="67"/>
        <v>1.15622865644135</v>
      </c>
      <c r="AX111" s="2">
        <v>2010</v>
      </c>
      <c r="AY111" s="57">
        <f>AVERAGE(AY83:AY86)</f>
        <v>1.1313859963331265</v>
      </c>
      <c r="AZ111" s="57">
        <f t="shared" ref="AZ111:BB111" si="68">AVERAGE(AZ83:AZ86)</f>
        <v>1.0959308196512687</v>
      </c>
      <c r="BA111" s="57">
        <f t="shared" si="68"/>
        <v>1.1276007652578295</v>
      </c>
      <c r="BB111" s="57">
        <f t="shared" si="68"/>
        <v>1.15622865644135</v>
      </c>
    </row>
    <row r="112" spans="1:56" ht="15" x14ac:dyDescent="0.25">
      <c r="B112" s="2">
        <v>2011</v>
      </c>
      <c r="C112" s="50">
        <f>AVERAGE(C87:C90)</f>
        <v>1.1729811518198459</v>
      </c>
      <c r="D112" s="50">
        <f t="shared" ref="D112" si="69">AVERAGE(D87:D90)</f>
        <v>1.1457480332834782</v>
      </c>
      <c r="E112" s="50">
        <f>AVERAGE(F87:F90)</f>
        <v>1.1796547482074731</v>
      </c>
      <c r="F112" s="50">
        <f>AVERAGE(G87:G90)</f>
        <v>1.1999965734872156</v>
      </c>
      <c r="G112" s="50">
        <f>AVERAGE(E87:E90)</f>
        <v>1.2310150504152004</v>
      </c>
      <c r="Q112" s="2">
        <v>2011</v>
      </c>
      <c r="R112" s="50">
        <f>AVERAGE(R87:R90)</f>
        <v>1.1729811518198459</v>
      </c>
      <c r="S112" s="50">
        <f t="shared" ref="S112:U112" si="70">AVERAGE(S87:S90)</f>
        <v>1.1457480332834782</v>
      </c>
      <c r="T112" s="50">
        <f t="shared" si="70"/>
        <v>1.1796547482074731</v>
      </c>
      <c r="U112" s="50">
        <f t="shared" si="70"/>
        <v>1.1999965734872156</v>
      </c>
      <c r="AF112" s="2">
        <v>2011</v>
      </c>
      <c r="AG112" s="50">
        <f>AVERAGE(AG87:AG90)</f>
        <v>1.1729811518198459</v>
      </c>
      <c r="AH112" s="50">
        <f t="shared" ref="AH112:AJ112" si="71">AVERAGE(AH87:AH90)</f>
        <v>1.1457480332834782</v>
      </c>
      <c r="AI112" s="50">
        <f t="shared" si="71"/>
        <v>1.1796547482074731</v>
      </c>
      <c r="AJ112" s="50">
        <f t="shared" si="71"/>
        <v>1.1999965734872156</v>
      </c>
      <c r="AX112" s="2">
        <v>2011</v>
      </c>
      <c r="AY112" s="57">
        <f>AVERAGE(AY87:AY90)</f>
        <v>1.1729811518198459</v>
      </c>
      <c r="AZ112" s="57">
        <f t="shared" ref="AZ112:BB112" si="72">AVERAGE(AZ87:AZ90)</f>
        <v>1.1457480332834782</v>
      </c>
      <c r="BA112" s="57">
        <f t="shared" si="72"/>
        <v>1.1796547482074731</v>
      </c>
      <c r="BB112" s="57">
        <f t="shared" si="72"/>
        <v>1.1999965734872156</v>
      </c>
    </row>
    <row r="113" spans="2:54" ht="15" x14ac:dyDescent="0.25">
      <c r="B113" s="2">
        <v>2012</v>
      </c>
      <c r="C113" s="50">
        <f>AVERAGE(C91:C94)</f>
        <v>1.2965910656009454</v>
      </c>
      <c r="D113" s="50">
        <f t="shared" ref="D113" si="73">AVERAGE(D91:D94)</f>
        <v>1.2960832743092532</v>
      </c>
      <c r="E113" s="50">
        <f>AVERAGE(F91:F94)</f>
        <v>1.3405345499008141</v>
      </c>
      <c r="F113" s="50">
        <f>AVERAGE(G91:G94)</f>
        <v>1.3347193001745379</v>
      </c>
      <c r="G113" s="50">
        <f>AVERAGE(E91:E94)</f>
        <v>1.444356363979622</v>
      </c>
      <c r="Q113" s="2">
        <v>2012</v>
      </c>
      <c r="R113" s="50">
        <f>AVERAGE(R91:R94)</f>
        <v>1.2965910656009454</v>
      </c>
      <c r="S113" s="50">
        <f t="shared" ref="S113:U113" si="74">AVERAGE(S91:S94)</f>
        <v>1.2960832743092532</v>
      </c>
      <c r="T113" s="50">
        <f t="shared" si="74"/>
        <v>1.3405345499008141</v>
      </c>
      <c r="U113" s="50">
        <f t="shared" si="74"/>
        <v>1.3347193001745379</v>
      </c>
      <c r="AF113" s="2">
        <v>2012</v>
      </c>
      <c r="AG113" s="50">
        <f>AVERAGE(AG91:AG94)</f>
        <v>1.2965910656009454</v>
      </c>
      <c r="AH113" s="50">
        <f t="shared" ref="AH113:AJ113" si="75">AVERAGE(AH91:AH94)</f>
        <v>1.2960832743092532</v>
      </c>
      <c r="AI113" s="50">
        <f t="shared" si="75"/>
        <v>1.3405345499008141</v>
      </c>
      <c r="AJ113" s="50">
        <f t="shared" si="75"/>
        <v>1.3347193001745379</v>
      </c>
      <c r="AX113" s="2">
        <v>2012</v>
      </c>
      <c r="AY113" s="57">
        <f>AVERAGE(AY91:AY94)</f>
        <v>1.2965910656009454</v>
      </c>
      <c r="AZ113" s="57">
        <f t="shared" ref="AZ113:BB113" si="76">AVERAGE(AZ91:AZ94)</f>
        <v>1.2960832743092532</v>
      </c>
      <c r="BA113" s="57">
        <f t="shared" si="76"/>
        <v>1.3405345499008141</v>
      </c>
      <c r="BB113" s="57">
        <f t="shared" si="76"/>
        <v>1.3347193001745379</v>
      </c>
    </row>
    <row r="114" spans="2:54" ht="15" x14ac:dyDescent="0.25">
      <c r="B114" s="2">
        <v>2013</v>
      </c>
      <c r="C114" s="50">
        <f>AVERAGE(C95:C98)</f>
        <v>1.3027987300558239</v>
      </c>
      <c r="D114" s="50">
        <f t="shared" ref="D114" si="77">AVERAGE(D95:D98)</f>
        <v>1.2947528240719248</v>
      </c>
      <c r="E114" s="50">
        <f>AVERAGE(F95:F98)</f>
        <v>1.342354817180653</v>
      </c>
      <c r="F114" s="50">
        <f>AVERAGE(G95:G98)</f>
        <v>1.3480608049473797</v>
      </c>
      <c r="G114" s="50">
        <f>AVERAGE(E95:E98)</f>
        <v>1.4294019811364151</v>
      </c>
      <c r="Q114" s="2">
        <v>2013</v>
      </c>
      <c r="R114" s="50">
        <f>AVERAGE(R95:R98)</f>
        <v>1.3027987300558239</v>
      </c>
      <c r="S114" s="50">
        <f t="shared" ref="S114:U114" si="78">AVERAGE(S95:S98)</f>
        <v>1.2947528240719248</v>
      </c>
      <c r="T114" s="50">
        <f t="shared" si="78"/>
        <v>1.342354817180653</v>
      </c>
      <c r="U114" s="50">
        <f t="shared" si="78"/>
        <v>1.3480608049473797</v>
      </c>
      <c r="AF114" s="2">
        <v>2013</v>
      </c>
      <c r="AG114" s="50">
        <f>AVERAGE(AG95:AG98)</f>
        <v>1.3027987300558239</v>
      </c>
      <c r="AH114" s="50">
        <f t="shared" ref="AH114:AJ114" si="79">AVERAGE(AH95:AH98)</f>
        <v>1.2947528240719248</v>
      </c>
      <c r="AI114" s="50">
        <f t="shared" si="79"/>
        <v>1.342354817180653</v>
      </c>
      <c r="AJ114" s="50">
        <f t="shared" si="79"/>
        <v>1.3480608049473797</v>
      </c>
      <c r="AX114" s="2">
        <v>2013</v>
      </c>
      <c r="AY114" s="57">
        <f>AVERAGE(AY95:AY98)</f>
        <v>1.3027987300558239</v>
      </c>
      <c r="AZ114" s="57">
        <f t="shared" ref="AZ114:BB114" si="80">AVERAGE(AZ95:AZ98)</f>
        <v>1.2947528240719248</v>
      </c>
      <c r="BA114" s="57">
        <f t="shared" si="80"/>
        <v>1.342354817180653</v>
      </c>
      <c r="BB114" s="57">
        <f t="shared" si="80"/>
        <v>1.3480608049473797</v>
      </c>
    </row>
    <row r="115" spans="2:54" ht="15" x14ac:dyDescent="0.25">
      <c r="B115" s="2">
        <v>2014</v>
      </c>
      <c r="C115" s="50">
        <f>AVERAGE(C99:C102)</f>
        <v>1.2968403129728214</v>
      </c>
      <c r="D115" s="50">
        <f>AVERAGE(D99:D102)</f>
        <v>1.2927043364211974</v>
      </c>
      <c r="E115" s="50">
        <f>AVERAGE(F99:F102)</f>
        <v>1.3485900385291827</v>
      </c>
      <c r="F115" s="50">
        <f>AVERAGE(G99:G102)</f>
        <v>1.3635866557032088</v>
      </c>
      <c r="G115" s="50">
        <f>AVERAGE(E99:E102)</f>
        <v>1.4071153338519933</v>
      </c>
      <c r="Q115" s="2">
        <v>2014</v>
      </c>
      <c r="R115" s="50">
        <f>AVERAGE(R99:R102)</f>
        <v>1.2968403129728214</v>
      </c>
      <c r="S115" s="50">
        <f>AVERAGE(S99:S102)</f>
        <v>1.2927043364211974</v>
      </c>
      <c r="T115" s="50">
        <f>AVERAGE(T99:T102)</f>
        <v>1.3485900385291827</v>
      </c>
      <c r="U115" s="50">
        <f>AVERAGE(U99:U102)</f>
        <v>1.3635866557032088</v>
      </c>
      <c r="AF115" s="2">
        <v>2014</v>
      </c>
      <c r="AG115" s="50">
        <f>AVERAGE(AG99:AG102)</f>
        <v>1.2968403129728214</v>
      </c>
      <c r="AH115" s="50">
        <f>AVERAGE(AH99:AH102)</f>
        <v>1.2927043364211974</v>
      </c>
      <c r="AI115" s="50">
        <f>AVERAGE(AI99:AI102)</f>
        <v>1.3485900385291827</v>
      </c>
      <c r="AJ115" s="50">
        <f>AVERAGE(AJ99:AJ102)</f>
        <v>1.3635866557032088</v>
      </c>
      <c r="AX115" s="2">
        <v>2014</v>
      </c>
      <c r="AY115" s="57">
        <f>AVERAGE(AY99:AY102)</f>
        <v>1.2968403129728214</v>
      </c>
      <c r="AZ115" s="57">
        <f>AVERAGE(AZ99:AZ102)</f>
        <v>1.2927043364211974</v>
      </c>
      <c r="BA115" s="57">
        <f>AVERAGE(BA99:BA102)</f>
        <v>1.3485900385291827</v>
      </c>
      <c r="BB115" s="57">
        <f>AVERAGE(BB99:BB102)</f>
        <v>1.3635866557032088</v>
      </c>
    </row>
    <row r="116" spans="2:54" ht="15" x14ac:dyDescent="0.25">
      <c r="B116" s="2">
        <v>2015</v>
      </c>
      <c r="C116" s="50">
        <f>AVERAGE(C103:C106)</f>
        <v>1.2838130850134912</v>
      </c>
      <c r="D116" s="50">
        <f t="shared" ref="D116" si="81">AVERAGE(D103:D106)</f>
        <v>1.2852884185010394</v>
      </c>
      <c r="E116" s="50">
        <f>AVERAGE(F103:F106)</f>
        <v>1.3412666514296765</v>
      </c>
      <c r="F116" s="50">
        <f>AVERAGE(G103:G106)</f>
        <v>1.3722711284429376</v>
      </c>
      <c r="G116" s="50">
        <f>AVERAGE(E103:E106)</f>
        <v>1.3917058732569996</v>
      </c>
      <c r="Q116" s="2">
        <v>2015</v>
      </c>
      <c r="R116" s="50">
        <f>AVERAGE(R103:R106)</f>
        <v>1.2838130850134912</v>
      </c>
      <c r="S116" s="50">
        <f t="shared" ref="S116:U116" si="82">AVERAGE(S103:S106)</f>
        <v>1.2852884185010394</v>
      </c>
      <c r="T116" s="50">
        <f t="shared" si="82"/>
        <v>1.3412666514296765</v>
      </c>
      <c r="U116" s="50">
        <f t="shared" si="82"/>
        <v>1.3722711284429376</v>
      </c>
      <c r="AF116" s="2">
        <v>2015</v>
      </c>
      <c r="AG116" s="50">
        <f>AVERAGE(AG103:AG106)</f>
        <v>1.2838130850134912</v>
      </c>
      <c r="AH116" s="50">
        <f t="shared" ref="AH116:AJ116" si="83">AVERAGE(AH103:AH106)</f>
        <v>1.2852884185010394</v>
      </c>
      <c r="AI116" s="50">
        <f t="shared" si="83"/>
        <v>1.3412666514296765</v>
      </c>
      <c r="AJ116" s="50">
        <f t="shared" si="83"/>
        <v>1.3722711284429376</v>
      </c>
      <c r="AX116" s="2">
        <v>2015</v>
      </c>
      <c r="AY116" s="50">
        <f>AVERAGE(AY103:AY106)</f>
        <v>1.2838130850134912</v>
      </c>
      <c r="AZ116" s="50">
        <f t="shared" ref="AZ116:BB116" si="84">AVERAGE(AZ103:AZ106)</f>
        <v>1.2852884185010394</v>
      </c>
      <c r="BA116" s="50">
        <f t="shared" si="84"/>
        <v>1.3412666514296765</v>
      </c>
      <c r="BB116" s="50">
        <f t="shared" si="84"/>
        <v>1.3722711284429376</v>
      </c>
    </row>
    <row r="118" spans="2:54" x14ac:dyDescent="0.2">
      <c r="C118" s="58">
        <f>C110-1</f>
        <v>0.13725740591168645</v>
      </c>
      <c r="D118" s="58">
        <f t="shared" ref="D118:F118" si="85">D110-1</f>
        <v>0.10512563105828243</v>
      </c>
      <c r="E118" s="58">
        <f t="shared" si="85"/>
        <v>0.1379949100521054</v>
      </c>
      <c r="F118" s="58">
        <f t="shared" si="85"/>
        <v>0.11513810707261096</v>
      </c>
      <c r="G118" s="58">
        <f t="shared" ref="G118" si="86">G110-1</f>
        <v>0.15165987311844509</v>
      </c>
      <c r="R118" s="59">
        <f>R110-1</f>
        <v>0.13725740591168645</v>
      </c>
      <c r="S118" s="59">
        <f t="shared" ref="S118:U118" si="87">S110-1</f>
        <v>0.10512563105828243</v>
      </c>
      <c r="T118" s="59">
        <f t="shared" si="87"/>
        <v>0.1379949100521054</v>
      </c>
      <c r="U118" s="59">
        <f t="shared" si="87"/>
        <v>0.11513810707261096</v>
      </c>
      <c r="AG118" s="59">
        <f>AG110-1</f>
        <v>0.13725740591168645</v>
      </c>
      <c r="AH118" s="59">
        <f t="shared" ref="AH118:AJ118" si="88">AH110-1</f>
        <v>0.10512563105828243</v>
      </c>
      <c r="AI118" s="59">
        <f t="shared" si="88"/>
        <v>0.1379949100521054</v>
      </c>
      <c r="AJ118" s="59">
        <f t="shared" si="88"/>
        <v>0.11513810707261096</v>
      </c>
      <c r="AY118" s="60">
        <f>AY110-1</f>
        <v>0.13725740591168645</v>
      </c>
      <c r="AZ118" s="60">
        <f t="shared" ref="AZ118:BB118" si="89">AZ110-1</f>
        <v>0.10512563105828243</v>
      </c>
      <c r="BA118" s="60">
        <f t="shared" si="89"/>
        <v>0.1379949100521054</v>
      </c>
      <c r="BB118" s="60">
        <f t="shared" si="89"/>
        <v>0.11513810707261096</v>
      </c>
    </row>
    <row r="119" spans="2:54" x14ac:dyDescent="0.2">
      <c r="C119" s="58">
        <f t="shared" ref="C119:F123" si="90">C111-1</f>
        <v>0.13138599633312653</v>
      </c>
      <c r="D119" s="58">
        <f t="shared" si="90"/>
        <v>9.5930819651268706E-2</v>
      </c>
      <c r="E119" s="58">
        <f t="shared" si="90"/>
        <v>0.12760076525782948</v>
      </c>
      <c r="F119" s="58">
        <f t="shared" si="90"/>
        <v>0.15622865644134998</v>
      </c>
      <c r="G119" s="58">
        <f t="shared" ref="G119" si="91">G111-1</f>
        <v>0.14914144493329262</v>
      </c>
      <c r="R119" s="59">
        <f t="shared" ref="R119:U123" si="92">R111-1</f>
        <v>0.13138599633312653</v>
      </c>
      <c r="S119" s="59">
        <f t="shared" si="92"/>
        <v>9.5930819651268706E-2</v>
      </c>
      <c r="T119" s="59">
        <f t="shared" si="92"/>
        <v>0.12760076525782948</v>
      </c>
      <c r="U119" s="59">
        <f t="shared" si="92"/>
        <v>0.15622865644134998</v>
      </c>
      <c r="AG119" s="59">
        <f t="shared" ref="AG119:AJ123" si="93">AG111-1</f>
        <v>0.13138599633312653</v>
      </c>
      <c r="AH119" s="59">
        <f t="shared" si="93"/>
        <v>9.5930819651268706E-2</v>
      </c>
      <c r="AI119" s="59">
        <f t="shared" si="93"/>
        <v>0.12760076525782948</v>
      </c>
      <c r="AJ119" s="59">
        <f t="shared" si="93"/>
        <v>0.15622865644134998</v>
      </c>
      <c r="AY119" s="60">
        <f t="shared" ref="AY119:BB123" si="94">AY111-1</f>
        <v>0.13138599633312653</v>
      </c>
      <c r="AZ119" s="60">
        <f t="shared" si="94"/>
        <v>9.5930819651268706E-2</v>
      </c>
      <c r="BA119" s="60">
        <f t="shared" si="94"/>
        <v>0.12760076525782948</v>
      </c>
      <c r="BB119" s="60">
        <f t="shared" si="94"/>
        <v>0.15622865644134998</v>
      </c>
    </row>
    <row r="120" spans="2:54" x14ac:dyDescent="0.2">
      <c r="C120" s="58">
        <f t="shared" si="90"/>
        <v>0.17298115181984586</v>
      </c>
      <c r="D120" s="58">
        <f t="shared" si="90"/>
        <v>0.14574803328347818</v>
      </c>
      <c r="E120" s="58">
        <f t="shared" si="90"/>
        <v>0.17965474820747307</v>
      </c>
      <c r="F120" s="58">
        <f t="shared" si="90"/>
        <v>0.19999657348721556</v>
      </c>
      <c r="G120" s="58">
        <f t="shared" ref="G120" si="95">G112-1</f>
        <v>0.23101505041520043</v>
      </c>
      <c r="R120" s="59">
        <f t="shared" si="92"/>
        <v>0.17298115181984586</v>
      </c>
      <c r="S120" s="59">
        <f t="shared" si="92"/>
        <v>0.14574803328347818</v>
      </c>
      <c r="T120" s="59">
        <f t="shared" si="92"/>
        <v>0.17965474820747307</v>
      </c>
      <c r="U120" s="59">
        <f t="shared" si="92"/>
        <v>0.19999657348721556</v>
      </c>
      <c r="AG120" s="59">
        <f t="shared" si="93"/>
        <v>0.17298115181984586</v>
      </c>
      <c r="AH120" s="59">
        <f t="shared" si="93"/>
        <v>0.14574803328347818</v>
      </c>
      <c r="AI120" s="59">
        <f t="shared" si="93"/>
        <v>0.17965474820747307</v>
      </c>
      <c r="AJ120" s="59">
        <f t="shared" si="93"/>
        <v>0.19999657348721556</v>
      </c>
      <c r="AY120" s="60">
        <f t="shared" si="94"/>
        <v>0.17298115181984586</v>
      </c>
      <c r="AZ120" s="60">
        <f t="shared" si="94"/>
        <v>0.14574803328347818</v>
      </c>
      <c r="BA120" s="60">
        <f t="shared" si="94"/>
        <v>0.17965474820747307</v>
      </c>
      <c r="BB120" s="60">
        <f t="shared" si="94"/>
        <v>0.19999657348721556</v>
      </c>
    </row>
    <row r="121" spans="2:54" x14ac:dyDescent="0.2">
      <c r="C121" s="58">
        <f t="shared" si="90"/>
        <v>0.29659106560094539</v>
      </c>
      <c r="D121" s="58">
        <f t="shared" si="90"/>
        <v>0.29608327430925319</v>
      </c>
      <c r="E121" s="58">
        <f t="shared" si="90"/>
        <v>0.34053454990081411</v>
      </c>
      <c r="F121" s="58">
        <f t="shared" si="90"/>
        <v>0.33471930017453788</v>
      </c>
      <c r="G121" s="58">
        <f t="shared" ref="G121" si="96">G113-1</f>
        <v>0.44435636397962197</v>
      </c>
      <c r="R121" s="59">
        <f t="shared" si="92"/>
        <v>0.29659106560094539</v>
      </c>
      <c r="S121" s="59">
        <f t="shared" si="92"/>
        <v>0.29608327430925319</v>
      </c>
      <c r="T121" s="59">
        <f t="shared" si="92"/>
        <v>0.34053454990081411</v>
      </c>
      <c r="U121" s="59">
        <f t="shared" si="92"/>
        <v>0.33471930017453788</v>
      </c>
      <c r="AG121" s="59">
        <f t="shared" si="93"/>
        <v>0.29659106560094539</v>
      </c>
      <c r="AH121" s="59">
        <f t="shared" si="93"/>
        <v>0.29608327430925319</v>
      </c>
      <c r="AI121" s="59">
        <f t="shared" si="93"/>
        <v>0.34053454990081411</v>
      </c>
      <c r="AJ121" s="59">
        <f t="shared" si="93"/>
        <v>0.33471930017453788</v>
      </c>
      <c r="AY121" s="60">
        <f t="shared" si="94"/>
        <v>0.29659106560094539</v>
      </c>
      <c r="AZ121" s="60">
        <f t="shared" si="94"/>
        <v>0.29608327430925319</v>
      </c>
      <c r="BA121" s="60">
        <f t="shared" si="94"/>
        <v>0.34053454990081411</v>
      </c>
      <c r="BB121" s="60">
        <f t="shared" si="94"/>
        <v>0.33471930017453788</v>
      </c>
    </row>
    <row r="122" spans="2:54" x14ac:dyDescent="0.2">
      <c r="C122" s="58">
        <f t="shared" si="90"/>
        <v>0.30279873005582392</v>
      </c>
      <c r="D122" s="58">
        <f t="shared" si="90"/>
        <v>0.29475282407192482</v>
      </c>
      <c r="E122" s="58">
        <f t="shared" si="90"/>
        <v>0.34235481718065297</v>
      </c>
      <c r="F122" s="58">
        <f t="shared" si="90"/>
        <v>0.34806080494737968</v>
      </c>
      <c r="G122" s="58">
        <f t="shared" ref="G122" si="97">G114-1</f>
        <v>0.42940198113641515</v>
      </c>
      <c r="R122" s="59">
        <f t="shared" si="92"/>
        <v>0.30279873005582392</v>
      </c>
      <c r="S122" s="59">
        <f t="shared" si="92"/>
        <v>0.29475282407192482</v>
      </c>
      <c r="T122" s="59">
        <f t="shared" si="92"/>
        <v>0.34235481718065297</v>
      </c>
      <c r="U122" s="59">
        <f t="shared" si="92"/>
        <v>0.34806080494737968</v>
      </c>
      <c r="AG122" s="59">
        <f t="shared" si="93"/>
        <v>0.30279873005582392</v>
      </c>
      <c r="AH122" s="59">
        <f t="shared" si="93"/>
        <v>0.29475282407192482</v>
      </c>
      <c r="AI122" s="59">
        <f t="shared" si="93"/>
        <v>0.34235481718065297</v>
      </c>
      <c r="AJ122" s="59">
        <f t="shared" si="93"/>
        <v>0.34806080494737968</v>
      </c>
      <c r="AY122" s="60">
        <f t="shared" si="94"/>
        <v>0.30279873005582392</v>
      </c>
      <c r="AZ122" s="60">
        <f t="shared" si="94"/>
        <v>0.29475282407192482</v>
      </c>
      <c r="BA122" s="60">
        <f t="shared" si="94"/>
        <v>0.34235481718065297</v>
      </c>
      <c r="BB122" s="60">
        <f t="shared" si="94"/>
        <v>0.34806080494737968</v>
      </c>
    </row>
    <row r="123" spans="2:54" x14ac:dyDescent="0.2">
      <c r="C123" s="58">
        <f>C115-1</f>
        <v>0.29684031297282143</v>
      </c>
      <c r="D123" s="58">
        <f t="shared" si="90"/>
        <v>0.29270433642119742</v>
      </c>
      <c r="E123" s="58">
        <f t="shared" si="90"/>
        <v>0.34859003852918269</v>
      </c>
      <c r="F123" s="58">
        <f t="shared" si="90"/>
        <v>0.36358665570320881</v>
      </c>
      <c r="G123" s="58">
        <f t="shared" ref="G123" si="98">G115-1</f>
        <v>0.40711533385199328</v>
      </c>
      <c r="R123" s="59">
        <f t="shared" si="92"/>
        <v>0.29684031297282143</v>
      </c>
      <c r="S123" s="59">
        <f t="shared" si="92"/>
        <v>0.29270433642119742</v>
      </c>
      <c r="T123" s="59">
        <f t="shared" si="92"/>
        <v>0.34859003852918269</v>
      </c>
      <c r="U123" s="59">
        <f t="shared" si="92"/>
        <v>0.36358665570320881</v>
      </c>
      <c r="AG123" s="59">
        <f t="shared" si="93"/>
        <v>0.29684031297282143</v>
      </c>
      <c r="AH123" s="59">
        <f t="shared" si="93"/>
        <v>0.29270433642119742</v>
      </c>
      <c r="AI123" s="59">
        <f t="shared" si="93"/>
        <v>0.34859003852918269</v>
      </c>
      <c r="AJ123" s="59">
        <f t="shared" si="93"/>
        <v>0.36358665570320881</v>
      </c>
      <c r="AY123" s="60">
        <f t="shared" si="94"/>
        <v>0.29684031297282143</v>
      </c>
      <c r="AZ123" s="60">
        <f t="shared" si="94"/>
        <v>0.29270433642119742</v>
      </c>
      <c r="BA123" s="60">
        <f t="shared" si="94"/>
        <v>0.34859003852918269</v>
      </c>
      <c r="BB123" s="60">
        <f t="shared" si="94"/>
        <v>0.36358665570320881</v>
      </c>
    </row>
    <row r="124" spans="2:54" x14ac:dyDescent="0.2">
      <c r="C124" s="58">
        <f>C116-1</f>
        <v>0.28381308501349123</v>
      </c>
      <c r="D124" s="58">
        <f t="shared" ref="D124:F124" si="99">D116-1</f>
        <v>0.28528841850103936</v>
      </c>
      <c r="E124" s="61">
        <f t="shared" si="99"/>
        <v>0.34126665142967649</v>
      </c>
      <c r="F124" s="61">
        <f t="shared" si="99"/>
        <v>0.37227112844293764</v>
      </c>
      <c r="G124" s="61">
        <f t="shared" ref="G124" si="100">G116-1</f>
        <v>0.39170587325699957</v>
      </c>
    </row>
    <row r="125" spans="2:54" ht="18.75" x14ac:dyDescent="0.2">
      <c r="B125" s="62" t="s">
        <v>219</v>
      </c>
      <c r="Q125" s="56" t="s">
        <v>96</v>
      </c>
      <c r="AF125" s="63" t="s">
        <v>105</v>
      </c>
      <c r="AG125" s="64"/>
      <c r="AH125" s="64"/>
      <c r="AI125" s="64"/>
      <c r="AJ125" s="64"/>
      <c r="AK125" s="64"/>
      <c r="AL125" s="64"/>
      <c r="AM125" s="64"/>
      <c r="AN125" s="64"/>
      <c r="AO125" s="64"/>
    </row>
  </sheetData>
  <mergeCells count="38">
    <mergeCell ref="F77:G77"/>
    <mergeCell ref="A77:A78"/>
    <mergeCell ref="B77:B78"/>
    <mergeCell ref="M3:M4"/>
    <mergeCell ref="L3:L4"/>
    <mergeCell ref="C3:E3"/>
    <mergeCell ref="A3:A4"/>
    <mergeCell ref="B3:B4"/>
    <mergeCell ref="F3:H3"/>
    <mergeCell ref="I3:K3"/>
    <mergeCell ref="C77:E77"/>
    <mergeCell ref="AA3:AA4"/>
    <mergeCell ref="AB3:AB4"/>
    <mergeCell ref="P77:P78"/>
    <mergeCell ref="Q77:Q78"/>
    <mergeCell ref="R77:S77"/>
    <mergeCell ref="T77:U77"/>
    <mergeCell ref="P3:P4"/>
    <mergeCell ref="Q3:Q4"/>
    <mergeCell ref="R3:T3"/>
    <mergeCell ref="U3:W3"/>
    <mergeCell ref="X3:Z3"/>
    <mergeCell ref="AE3:AE4"/>
    <mergeCell ref="AF3:AF4"/>
    <mergeCell ref="AG3:AI3"/>
    <mergeCell ref="AJ3:AL3"/>
    <mergeCell ref="AW77:AW78"/>
    <mergeCell ref="AM3:AO3"/>
    <mergeCell ref="AE77:AE78"/>
    <mergeCell ref="AF77:AF78"/>
    <mergeCell ref="AG77:AH77"/>
    <mergeCell ref="AI77:AJ77"/>
    <mergeCell ref="BI3:BI4"/>
    <mergeCell ref="AX77:AX78"/>
    <mergeCell ref="BA77:BB77"/>
    <mergeCell ref="AY77:AZ77"/>
    <mergeCell ref="AP3:AP4"/>
    <mergeCell ref="AQ3:AQ4"/>
  </mergeCells>
  <phoneticPr fontId="0" type="noConversion"/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zoomScale="55" zoomScaleNormal="55" workbookViewId="0">
      <selection activeCell="O16" sqref="O16"/>
    </sheetView>
  </sheetViews>
  <sheetFormatPr baseColWidth="10" defaultColWidth="9.140625" defaultRowHeight="12.75" x14ac:dyDescent="0.2"/>
  <cols>
    <col min="1" max="2" width="13.85546875" style="66" customWidth="1"/>
    <col min="3" max="8" width="18" style="66" customWidth="1"/>
    <col min="9" max="9" width="24.5703125" style="66" customWidth="1"/>
    <col min="10" max="10" width="17.28515625" style="66" customWidth="1"/>
    <col min="11" max="16384" width="9.140625" style="66"/>
  </cols>
  <sheetData>
    <row r="1" spans="1:43" ht="18.75" x14ac:dyDescent="0.3">
      <c r="A1" s="65" t="s">
        <v>55</v>
      </c>
      <c r="L1" s="1" t="s">
        <v>97</v>
      </c>
      <c r="W1" s="3" t="s">
        <v>115</v>
      </c>
      <c r="AH1" s="1" t="s">
        <v>152</v>
      </c>
    </row>
    <row r="3" spans="1:43" ht="15" x14ac:dyDescent="0.2">
      <c r="A3" s="67" t="s">
        <v>5</v>
      </c>
      <c r="B3" s="67" t="s">
        <v>27</v>
      </c>
      <c r="C3" s="68" t="s">
        <v>13</v>
      </c>
      <c r="D3" s="69"/>
      <c r="E3" s="70"/>
      <c r="F3" s="68" t="s">
        <v>14</v>
      </c>
      <c r="G3" s="69"/>
      <c r="H3" s="70"/>
      <c r="I3" s="67" t="s">
        <v>10</v>
      </c>
      <c r="J3" s="67" t="s">
        <v>9</v>
      </c>
      <c r="L3" s="67" t="s">
        <v>5</v>
      </c>
      <c r="M3" s="67" t="s">
        <v>27</v>
      </c>
      <c r="N3" s="5" t="s">
        <v>81</v>
      </c>
      <c r="O3" s="6"/>
      <c r="P3" s="7"/>
      <c r="Q3" s="5" t="s">
        <v>82</v>
      </c>
      <c r="R3" s="6"/>
      <c r="S3" s="7"/>
      <c r="T3" s="8" t="s">
        <v>83</v>
      </c>
      <c r="U3" s="67" t="s">
        <v>9</v>
      </c>
      <c r="W3" s="67" t="s">
        <v>5</v>
      </c>
      <c r="X3" s="67" t="s">
        <v>106</v>
      </c>
      <c r="Y3" s="5" t="s">
        <v>108</v>
      </c>
      <c r="Z3" s="6"/>
      <c r="AA3" s="7"/>
      <c r="AB3" s="5" t="s">
        <v>109</v>
      </c>
      <c r="AC3" s="6"/>
      <c r="AD3" s="7"/>
      <c r="AE3" s="4" t="s">
        <v>116</v>
      </c>
      <c r="AF3" s="67" t="s">
        <v>9</v>
      </c>
      <c r="AH3" s="67" t="s">
        <v>5</v>
      </c>
      <c r="AI3" s="67" t="s">
        <v>27</v>
      </c>
      <c r="AJ3" s="5" t="s">
        <v>141</v>
      </c>
      <c r="AK3" s="6"/>
      <c r="AL3" s="7"/>
      <c r="AM3" s="5" t="s">
        <v>142</v>
      </c>
      <c r="AN3" s="6"/>
      <c r="AO3" s="7"/>
      <c r="AP3" s="4" t="s">
        <v>143</v>
      </c>
      <c r="AQ3" s="4" t="s">
        <v>9</v>
      </c>
    </row>
    <row r="4" spans="1:43" ht="15" x14ac:dyDescent="0.2">
      <c r="A4" s="71"/>
      <c r="B4" s="71"/>
      <c r="C4" s="72" t="s">
        <v>6</v>
      </c>
      <c r="D4" s="72" t="s">
        <v>7</v>
      </c>
      <c r="E4" s="72" t="s">
        <v>8</v>
      </c>
      <c r="F4" s="72" t="s">
        <v>6</v>
      </c>
      <c r="G4" s="72" t="s">
        <v>7</v>
      </c>
      <c r="H4" s="72" t="s">
        <v>8</v>
      </c>
      <c r="I4" s="71"/>
      <c r="J4" s="71"/>
      <c r="L4" s="71"/>
      <c r="M4" s="71"/>
      <c r="N4" s="11" t="s">
        <v>6</v>
      </c>
      <c r="O4" s="11" t="s">
        <v>7</v>
      </c>
      <c r="P4" s="11" t="s">
        <v>84</v>
      </c>
      <c r="Q4" s="11" t="s">
        <v>6</v>
      </c>
      <c r="R4" s="11" t="s">
        <v>7</v>
      </c>
      <c r="S4" s="11" t="s">
        <v>84</v>
      </c>
      <c r="T4" s="12"/>
      <c r="U4" s="71"/>
      <c r="W4" s="71"/>
      <c r="X4" s="71"/>
      <c r="Y4" s="11" t="s">
        <v>111</v>
      </c>
      <c r="Z4" s="11" t="s">
        <v>112</v>
      </c>
      <c r="AA4" s="11" t="s">
        <v>113</v>
      </c>
      <c r="AB4" s="11" t="s">
        <v>111</v>
      </c>
      <c r="AC4" s="11" t="s">
        <v>112</v>
      </c>
      <c r="AD4" s="11" t="s">
        <v>113</v>
      </c>
      <c r="AE4" s="9"/>
      <c r="AF4" s="71"/>
      <c r="AH4" s="71"/>
      <c r="AI4" s="71"/>
      <c r="AJ4" s="10" t="s">
        <v>111</v>
      </c>
      <c r="AK4" s="10" t="s">
        <v>144</v>
      </c>
      <c r="AL4" s="10" t="s">
        <v>8</v>
      </c>
      <c r="AM4" s="10" t="s">
        <v>111</v>
      </c>
      <c r="AN4" s="10" t="s">
        <v>144</v>
      </c>
      <c r="AO4" s="10" t="s">
        <v>8</v>
      </c>
      <c r="AP4" s="9"/>
      <c r="AQ4" s="9"/>
    </row>
    <row r="5" spans="1:43" ht="15" x14ac:dyDescent="0.2">
      <c r="A5" s="73">
        <v>1</v>
      </c>
      <c r="B5" s="73">
        <v>2009</v>
      </c>
      <c r="C5" s="74">
        <v>15.139748673</v>
      </c>
      <c r="D5" s="74">
        <v>13.105321043</v>
      </c>
      <c r="E5" s="74">
        <v>28.245069716</v>
      </c>
      <c r="F5" s="74">
        <v>2.0517539490000001</v>
      </c>
      <c r="G5" s="74">
        <v>2.1810212249999998</v>
      </c>
      <c r="H5" s="74">
        <v>4.2327751740000004</v>
      </c>
      <c r="I5" s="74">
        <v>2.1810212249999998</v>
      </c>
      <c r="J5" s="74">
        <f>E5+H5+I5</f>
        <v>34.658866115000002</v>
      </c>
      <c r="L5" s="73">
        <v>1</v>
      </c>
      <c r="M5" s="73">
        <v>2009</v>
      </c>
      <c r="N5" s="74">
        <v>15.139748673</v>
      </c>
      <c r="O5" s="74">
        <v>13.105321043</v>
      </c>
      <c r="P5" s="74">
        <v>28.245069716</v>
      </c>
      <c r="Q5" s="74">
        <v>2.0517539490000001</v>
      </c>
      <c r="R5" s="74">
        <v>2.1810212249999998</v>
      </c>
      <c r="S5" s="74">
        <v>4.2327751740000004</v>
      </c>
      <c r="T5" s="74">
        <v>2.1810212249999998</v>
      </c>
      <c r="U5" s="74">
        <f>P5+S5+T5</f>
        <v>34.658866115000002</v>
      </c>
      <c r="W5" s="73">
        <v>1</v>
      </c>
      <c r="X5" s="73">
        <v>2009</v>
      </c>
      <c r="Y5" s="74">
        <v>15.139748673</v>
      </c>
      <c r="Z5" s="74">
        <v>13.105321043</v>
      </c>
      <c r="AA5" s="74">
        <v>28.245069716</v>
      </c>
      <c r="AB5" s="74">
        <v>2.0517539490000001</v>
      </c>
      <c r="AC5" s="74">
        <v>2.1810212249999998</v>
      </c>
      <c r="AD5" s="74">
        <v>4.2327751740000004</v>
      </c>
      <c r="AE5" s="74">
        <v>2.1810212249999998</v>
      </c>
      <c r="AF5" s="74">
        <f>AA5+AD5+AE5</f>
        <v>34.658866115000002</v>
      </c>
      <c r="AH5" s="73">
        <v>1</v>
      </c>
      <c r="AI5" s="73">
        <v>2009</v>
      </c>
      <c r="AJ5" s="74">
        <v>15.139748673</v>
      </c>
      <c r="AK5" s="74">
        <v>13.105321043</v>
      </c>
      <c r="AL5" s="74">
        <v>28.245069716</v>
      </c>
      <c r="AM5" s="74">
        <v>2.0517539490000001</v>
      </c>
      <c r="AN5" s="74">
        <v>2.1810212249999998</v>
      </c>
      <c r="AO5" s="74">
        <v>4.2327751740000004</v>
      </c>
      <c r="AP5" s="74">
        <v>2.1810212249999998</v>
      </c>
      <c r="AQ5" s="74">
        <f>AL5+AO5+AP5</f>
        <v>34.658866115000002</v>
      </c>
    </row>
    <row r="6" spans="1:43" ht="15" x14ac:dyDescent="0.2">
      <c r="A6" s="73">
        <v>2</v>
      </c>
      <c r="B6" s="73">
        <v>2009</v>
      </c>
      <c r="C6" s="74">
        <v>21.661128611999999</v>
      </c>
      <c r="D6" s="74">
        <v>16.928773030999999</v>
      </c>
      <c r="E6" s="74">
        <v>38.589901642999997</v>
      </c>
      <c r="F6" s="74">
        <v>2.3606867760000001</v>
      </c>
      <c r="G6" s="74">
        <v>2.3987107946999999</v>
      </c>
      <c r="H6" s="74">
        <v>4.7593975707</v>
      </c>
      <c r="I6" s="74">
        <v>2.3987107946999999</v>
      </c>
      <c r="J6" s="74">
        <f t="shared" ref="J6:J27" si="0">E6+H6+I6</f>
        <v>45.748010008400001</v>
      </c>
      <c r="L6" s="73">
        <v>2</v>
      </c>
      <c r="M6" s="73">
        <v>2009</v>
      </c>
      <c r="N6" s="74">
        <v>21.661128611999999</v>
      </c>
      <c r="O6" s="74">
        <v>16.928773030999999</v>
      </c>
      <c r="P6" s="74">
        <v>38.589901642999997</v>
      </c>
      <c r="Q6" s="74">
        <v>2.3606867760000001</v>
      </c>
      <c r="R6" s="74">
        <v>2.3987107946999999</v>
      </c>
      <c r="S6" s="74">
        <v>4.7593975707</v>
      </c>
      <c r="T6" s="74">
        <v>2.3987107946999999</v>
      </c>
      <c r="U6" s="74">
        <f t="shared" ref="U6:U27" si="1">P6+S6+T6</f>
        <v>45.748010008400001</v>
      </c>
      <c r="W6" s="73">
        <v>2</v>
      </c>
      <c r="X6" s="73">
        <v>2009</v>
      </c>
      <c r="Y6" s="74">
        <v>21.661128611999999</v>
      </c>
      <c r="Z6" s="74">
        <v>16.928773030999999</v>
      </c>
      <c r="AA6" s="74">
        <v>38.589901642999997</v>
      </c>
      <c r="AB6" s="74">
        <v>2.3606867760000001</v>
      </c>
      <c r="AC6" s="74">
        <v>2.3987107946999999</v>
      </c>
      <c r="AD6" s="74">
        <v>4.7593975707</v>
      </c>
      <c r="AE6" s="74">
        <v>2.3987107946999999</v>
      </c>
      <c r="AF6" s="74">
        <f t="shared" ref="AF6:AF27" si="2">AA6+AD6+AE6</f>
        <v>45.748010008400001</v>
      </c>
      <c r="AH6" s="73">
        <v>2</v>
      </c>
      <c r="AI6" s="73">
        <v>2009</v>
      </c>
      <c r="AJ6" s="74">
        <v>21.661128611999999</v>
      </c>
      <c r="AK6" s="74">
        <v>16.928773030999999</v>
      </c>
      <c r="AL6" s="74">
        <v>38.589901642999997</v>
      </c>
      <c r="AM6" s="74">
        <v>2.3606867760000001</v>
      </c>
      <c r="AN6" s="74">
        <v>2.3987107946999999</v>
      </c>
      <c r="AO6" s="74">
        <v>4.7593975707</v>
      </c>
      <c r="AP6" s="74">
        <v>2.3987107946999999</v>
      </c>
      <c r="AQ6" s="74">
        <f t="shared" ref="AQ6:AQ27" si="3">AL6+AO6+AP6</f>
        <v>45.748010008400001</v>
      </c>
    </row>
    <row r="7" spans="1:43" ht="15" x14ac:dyDescent="0.2">
      <c r="A7" s="73">
        <v>3</v>
      </c>
      <c r="B7" s="73">
        <v>2009</v>
      </c>
      <c r="C7" s="74">
        <v>29.890509586</v>
      </c>
      <c r="D7" s="74">
        <v>21.127885527</v>
      </c>
      <c r="E7" s="74">
        <v>51.018395112999997</v>
      </c>
      <c r="F7" s="74">
        <v>3.0001283409999999</v>
      </c>
      <c r="G7" s="74">
        <v>2.6464613039999998</v>
      </c>
      <c r="H7" s="74">
        <v>5.6465896449999997</v>
      </c>
      <c r="I7" s="74">
        <v>2.6464613039999998</v>
      </c>
      <c r="J7" s="74">
        <f t="shared" si="0"/>
        <v>59.311446061999995</v>
      </c>
      <c r="L7" s="73">
        <v>3</v>
      </c>
      <c r="M7" s="73">
        <v>2009</v>
      </c>
      <c r="N7" s="74">
        <v>29.890509586</v>
      </c>
      <c r="O7" s="74">
        <v>21.127885527</v>
      </c>
      <c r="P7" s="74">
        <v>51.018395112999997</v>
      </c>
      <c r="Q7" s="74">
        <v>3.0001283409999999</v>
      </c>
      <c r="R7" s="74">
        <v>2.6464613039999998</v>
      </c>
      <c r="S7" s="74">
        <v>5.6465896449999997</v>
      </c>
      <c r="T7" s="74">
        <v>2.6464613039999998</v>
      </c>
      <c r="U7" s="74">
        <f t="shared" si="1"/>
        <v>59.311446061999995</v>
      </c>
      <c r="W7" s="73">
        <v>3</v>
      </c>
      <c r="X7" s="73">
        <v>2009</v>
      </c>
      <c r="Y7" s="74">
        <v>29.890509586</v>
      </c>
      <c r="Z7" s="74">
        <v>21.127885527</v>
      </c>
      <c r="AA7" s="74">
        <v>51.018395112999997</v>
      </c>
      <c r="AB7" s="74">
        <v>3.0001283409999999</v>
      </c>
      <c r="AC7" s="74">
        <v>2.6464613039999998</v>
      </c>
      <c r="AD7" s="74">
        <v>5.6465896449999997</v>
      </c>
      <c r="AE7" s="74">
        <v>2.6464613039999998</v>
      </c>
      <c r="AF7" s="74">
        <f t="shared" si="2"/>
        <v>59.311446061999995</v>
      </c>
      <c r="AH7" s="73">
        <v>3</v>
      </c>
      <c r="AI7" s="73">
        <v>2009</v>
      </c>
      <c r="AJ7" s="74">
        <v>29.890509586</v>
      </c>
      <c r="AK7" s="74">
        <v>21.127885527</v>
      </c>
      <c r="AL7" s="74">
        <v>51.018395112999997</v>
      </c>
      <c r="AM7" s="74">
        <v>3.0001283409999999</v>
      </c>
      <c r="AN7" s="74">
        <v>2.6464613039999998</v>
      </c>
      <c r="AO7" s="74">
        <v>5.6465896449999997</v>
      </c>
      <c r="AP7" s="74">
        <v>2.6464613039999998</v>
      </c>
      <c r="AQ7" s="74">
        <f t="shared" si="3"/>
        <v>59.311446061999995</v>
      </c>
    </row>
    <row r="8" spans="1:43" ht="15" x14ac:dyDescent="0.2">
      <c r="A8" s="73">
        <v>4</v>
      </c>
      <c r="B8" s="73">
        <v>2009</v>
      </c>
      <c r="C8" s="74">
        <v>17.424232114999999</v>
      </c>
      <c r="D8" s="74">
        <v>18.320631616</v>
      </c>
      <c r="E8" s="74">
        <v>35.744863731000002</v>
      </c>
      <c r="F8" s="74">
        <v>2.1440123440000001</v>
      </c>
      <c r="G8" s="74">
        <v>3.5640089069999998</v>
      </c>
      <c r="H8" s="74">
        <v>5.7080212509999999</v>
      </c>
      <c r="I8" s="74">
        <v>3.5640089069999998</v>
      </c>
      <c r="J8" s="74">
        <f t="shared" si="0"/>
        <v>45.016893889000002</v>
      </c>
      <c r="L8" s="73">
        <v>4</v>
      </c>
      <c r="M8" s="73">
        <v>2009</v>
      </c>
      <c r="N8" s="74">
        <v>17.424232114999999</v>
      </c>
      <c r="O8" s="74">
        <v>18.320631616</v>
      </c>
      <c r="P8" s="74">
        <v>35.744863731000002</v>
      </c>
      <c r="Q8" s="74">
        <v>2.1440123440000001</v>
      </c>
      <c r="R8" s="74">
        <v>3.5640089069999998</v>
      </c>
      <c r="S8" s="74">
        <v>5.7080212509999999</v>
      </c>
      <c r="T8" s="74">
        <v>3.5640089069999998</v>
      </c>
      <c r="U8" s="74">
        <f t="shared" si="1"/>
        <v>45.016893889000002</v>
      </c>
      <c r="W8" s="73">
        <v>4</v>
      </c>
      <c r="X8" s="73">
        <v>2009</v>
      </c>
      <c r="Y8" s="74">
        <v>17.424232114999999</v>
      </c>
      <c r="Z8" s="74">
        <v>18.320631616</v>
      </c>
      <c r="AA8" s="74">
        <v>35.744863731000002</v>
      </c>
      <c r="AB8" s="74">
        <v>2.1440123440000001</v>
      </c>
      <c r="AC8" s="74">
        <v>3.5640089069999998</v>
      </c>
      <c r="AD8" s="74">
        <v>5.7080212509999999</v>
      </c>
      <c r="AE8" s="74">
        <v>3.5640089069999998</v>
      </c>
      <c r="AF8" s="74">
        <f t="shared" si="2"/>
        <v>45.016893889000002</v>
      </c>
      <c r="AH8" s="73">
        <v>4</v>
      </c>
      <c r="AI8" s="73">
        <v>2009</v>
      </c>
      <c r="AJ8" s="74">
        <v>17.424232114999999</v>
      </c>
      <c r="AK8" s="74">
        <v>18.320631616</v>
      </c>
      <c r="AL8" s="74">
        <v>35.744863731000002</v>
      </c>
      <c r="AM8" s="74">
        <v>2.1440123440000001</v>
      </c>
      <c r="AN8" s="74">
        <v>3.5640089069999998</v>
      </c>
      <c r="AO8" s="74">
        <v>5.7080212509999999</v>
      </c>
      <c r="AP8" s="74">
        <v>3.5640089069999998</v>
      </c>
      <c r="AQ8" s="74">
        <f t="shared" si="3"/>
        <v>45.016893889000002</v>
      </c>
    </row>
    <row r="9" spans="1:43" ht="15" x14ac:dyDescent="0.2">
      <c r="A9" s="73">
        <v>1</v>
      </c>
      <c r="B9" s="73">
        <v>2010</v>
      </c>
      <c r="C9" s="74">
        <v>13.644784017999999</v>
      </c>
      <c r="D9" s="74">
        <v>16.863150718</v>
      </c>
      <c r="E9" s="74">
        <v>30.507934735999999</v>
      </c>
      <c r="F9" s="74">
        <v>2.3404560679999999</v>
      </c>
      <c r="G9" s="74">
        <v>3.6106317959999998</v>
      </c>
      <c r="H9" s="74">
        <v>5.9510878639999998</v>
      </c>
      <c r="I9" s="74">
        <v>3.6106317959999998</v>
      </c>
      <c r="J9" s="74">
        <f t="shared" si="0"/>
        <v>40.069654395999997</v>
      </c>
      <c r="L9" s="73">
        <v>1</v>
      </c>
      <c r="M9" s="73">
        <v>2010</v>
      </c>
      <c r="N9" s="74">
        <v>13.644784017999999</v>
      </c>
      <c r="O9" s="74">
        <v>16.863150718</v>
      </c>
      <c r="P9" s="74">
        <v>30.507934735999999</v>
      </c>
      <c r="Q9" s="74">
        <v>2.3404560679999999</v>
      </c>
      <c r="R9" s="74">
        <v>3.6106317959999998</v>
      </c>
      <c r="S9" s="74">
        <v>5.9510878639999998</v>
      </c>
      <c r="T9" s="74">
        <v>3.6106317959999998</v>
      </c>
      <c r="U9" s="74">
        <f t="shared" si="1"/>
        <v>40.069654395999997</v>
      </c>
      <c r="W9" s="73">
        <v>1</v>
      </c>
      <c r="X9" s="73">
        <v>2010</v>
      </c>
      <c r="Y9" s="74">
        <v>13.644784017999999</v>
      </c>
      <c r="Z9" s="74">
        <v>16.863150718</v>
      </c>
      <c r="AA9" s="74">
        <v>30.507934735999999</v>
      </c>
      <c r="AB9" s="74">
        <v>2.3404560679999999</v>
      </c>
      <c r="AC9" s="74">
        <v>3.6106317959999998</v>
      </c>
      <c r="AD9" s="74">
        <v>5.9510878639999998</v>
      </c>
      <c r="AE9" s="74">
        <v>3.6106317959999998</v>
      </c>
      <c r="AF9" s="74">
        <f t="shared" si="2"/>
        <v>40.069654395999997</v>
      </c>
      <c r="AH9" s="73">
        <v>1</v>
      </c>
      <c r="AI9" s="73">
        <v>2010</v>
      </c>
      <c r="AJ9" s="74">
        <v>13.644784017999999</v>
      </c>
      <c r="AK9" s="74">
        <v>16.863150718</v>
      </c>
      <c r="AL9" s="74">
        <v>30.507934735999999</v>
      </c>
      <c r="AM9" s="74">
        <v>2.3404560679999999</v>
      </c>
      <c r="AN9" s="74">
        <v>3.6106317959999998</v>
      </c>
      <c r="AO9" s="74">
        <v>5.9510878639999998</v>
      </c>
      <c r="AP9" s="74">
        <v>3.6106317959999998</v>
      </c>
      <c r="AQ9" s="74">
        <f t="shared" si="3"/>
        <v>40.069654395999997</v>
      </c>
    </row>
    <row r="10" spans="1:43" ht="15" x14ac:dyDescent="0.2">
      <c r="A10" s="73">
        <v>2</v>
      </c>
      <c r="B10" s="73">
        <v>2010</v>
      </c>
      <c r="C10" s="74">
        <v>20.058876724000001</v>
      </c>
      <c r="D10" s="74">
        <v>21.705455581999999</v>
      </c>
      <c r="E10" s="74">
        <v>41.764332306</v>
      </c>
      <c r="F10" s="74">
        <v>2.9026374260000001</v>
      </c>
      <c r="G10" s="74">
        <v>4.1250747949999997</v>
      </c>
      <c r="H10" s="74">
        <v>7.0277122209999998</v>
      </c>
      <c r="I10" s="74">
        <v>4.1250747949999997</v>
      </c>
      <c r="J10" s="74">
        <f t="shared" si="0"/>
        <v>52.917119322000005</v>
      </c>
      <c r="L10" s="73">
        <v>2</v>
      </c>
      <c r="M10" s="73">
        <v>2010</v>
      </c>
      <c r="N10" s="74">
        <v>20.058876724000001</v>
      </c>
      <c r="O10" s="74">
        <v>21.705455581999999</v>
      </c>
      <c r="P10" s="74">
        <v>41.764332306</v>
      </c>
      <c r="Q10" s="74">
        <v>2.9026374260000001</v>
      </c>
      <c r="R10" s="74">
        <v>4.1250747949999997</v>
      </c>
      <c r="S10" s="74">
        <v>7.0277122209999998</v>
      </c>
      <c r="T10" s="74">
        <v>4.1250747949999997</v>
      </c>
      <c r="U10" s="74">
        <f t="shared" si="1"/>
        <v>52.917119322000005</v>
      </c>
      <c r="W10" s="73">
        <v>2</v>
      </c>
      <c r="X10" s="73">
        <v>2010</v>
      </c>
      <c r="Y10" s="74">
        <v>20.058876724000001</v>
      </c>
      <c r="Z10" s="74">
        <v>21.705455581999999</v>
      </c>
      <c r="AA10" s="74">
        <v>41.764332306</v>
      </c>
      <c r="AB10" s="74">
        <v>2.9026374260000001</v>
      </c>
      <c r="AC10" s="74">
        <v>4.1250747949999997</v>
      </c>
      <c r="AD10" s="74">
        <v>7.0277122209999998</v>
      </c>
      <c r="AE10" s="74">
        <v>4.1250747949999997</v>
      </c>
      <c r="AF10" s="74">
        <f t="shared" si="2"/>
        <v>52.917119322000005</v>
      </c>
      <c r="AH10" s="73">
        <v>2</v>
      </c>
      <c r="AI10" s="73">
        <v>2010</v>
      </c>
      <c r="AJ10" s="74">
        <v>20.058876724000001</v>
      </c>
      <c r="AK10" s="74">
        <v>21.705455581999999</v>
      </c>
      <c r="AL10" s="74">
        <v>41.764332306</v>
      </c>
      <c r="AM10" s="74">
        <v>2.9026374260000001</v>
      </c>
      <c r="AN10" s="74">
        <v>4.1250747949999997</v>
      </c>
      <c r="AO10" s="74">
        <v>7.0277122209999998</v>
      </c>
      <c r="AP10" s="74">
        <v>4.1250747949999997</v>
      </c>
      <c r="AQ10" s="74">
        <f t="shared" si="3"/>
        <v>52.917119322000005</v>
      </c>
    </row>
    <row r="11" spans="1:43" ht="15" x14ac:dyDescent="0.2">
      <c r="A11" s="73">
        <v>3</v>
      </c>
      <c r="B11" s="73">
        <v>2010</v>
      </c>
      <c r="C11" s="74">
        <v>26.279152648</v>
      </c>
      <c r="D11" s="74">
        <v>23.627677101</v>
      </c>
      <c r="E11" s="74">
        <v>49.906829749000003</v>
      </c>
      <c r="F11" s="74">
        <v>4.3095973230000002</v>
      </c>
      <c r="G11" s="74">
        <v>3.7183973379999999</v>
      </c>
      <c r="H11" s="74">
        <v>8.0279946609999993</v>
      </c>
      <c r="I11" s="74">
        <v>3.7183973379999999</v>
      </c>
      <c r="J11" s="74">
        <f t="shared" si="0"/>
        <v>61.653221748000007</v>
      </c>
      <c r="L11" s="73">
        <v>3</v>
      </c>
      <c r="M11" s="73">
        <v>2010</v>
      </c>
      <c r="N11" s="74">
        <v>26.279152648</v>
      </c>
      <c r="O11" s="74">
        <v>23.627677101</v>
      </c>
      <c r="P11" s="74">
        <v>49.906829749000003</v>
      </c>
      <c r="Q11" s="74">
        <v>4.3095973230000002</v>
      </c>
      <c r="R11" s="74">
        <v>3.7183973379999999</v>
      </c>
      <c r="S11" s="74">
        <v>8.0279946609999993</v>
      </c>
      <c r="T11" s="74">
        <v>3.7183973379999999</v>
      </c>
      <c r="U11" s="74">
        <f t="shared" si="1"/>
        <v>61.653221748000007</v>
      </c>
      <c r="W11" s="73">
        <v>3</v>
      </c>
      <c r="X11" s="73">
        <v>2010</v>
      </c>
      <c r="Y11" s="74">
        <v>26.279152648</v>
      </c>
      <c r="Z11" s="74">
        <v>23.627677101</v>
      </c>
      <c r="AA11" s="74">
        <v>49.906829749000003</v>
      </c>
      <c r="AB11" s="74">
        <v>4.3095973230000002</v>
      </c>
      <c r="AC11" s="74">
        <v>3.7183973379999999</v>
      </c>
      <c r="AD11" s="74">
        <v>8.0279946609999993</v>
      </c>
      <c r="AE11" s="74">
        <v>3.7183973379999999</v>
      </c>
      <c r="AF11" s="74">
        <f t="shared" si="2"/>
        <v>61.653221748000007</v>
      </c>
      <c r="AH11" s="73">
        <v>3</v>
      </c>
      <c r="AI11" s="73">
        <v>2010</v>
      </c>
      <c r="AJ11" s="74">
        <v>26.279152648</v>
      </c>
      <c r="AK11" s="74">
        <v>23.627677101</v>
      </c>
      <c r="AL11" s="74">
        <v>49.906829749000003</v>
      </c>
      <c r="AM11" s="74">
        <v>4.3095973230000002</v>
      </c>
      <c r="AN11" s="74">
        <v>3.7183973379999999</v>
      </c>
      <c r="AO11" s="74">
        <v>8.0279946609999993</v>
      </c>
      <c r="AP11" s="74">
        <v>3.7183973379999999</v>
      </c>
      <c r="AQ11" s="74">
        <f t="shared" si="3"/>
        <v>61.653221748000007</v>
      </c>
    </row>
    <row r="12" spans="1:43" ht="15" x14ac:dyDescent="0.2">
      <c r="A12" s="73">
        <v>4</v>
      </c>
      <c r="B12" s="73">
        <v>2010</v>
      </c>
      <c r="C12" s="74">
        <v>19.708129266</v>
      </c>
      <c r="D12" s="74">
        <v>14.957624190000001</v>
      </c>
      <c r="E12" s="74">
        <v>34.665753455999997</v>
      </c>
      <c r="F12" s="74">
        <v>3.7663665530000001</v>
      </c>
      <c r="G12" s="74">
        <v>3.030729177</v>
      </c>
      <c r="H12" s="74">
        <v>6.7970957299999997</v>
      </c>
      <c r="I12" s="74">
        <v>3.030729177</v>
      </c>
      <c r="J12" s="74">
        <f t="shared" si="0"/>
        <v>44.493578362999997</v>
      </c>
      <c r="L12" s="73">
        <v>4</v>
      </c>
      <c r="M12" s="73">
        <v>2010</v>
      </c>
      <c r="N12" s="74">
        <v>19.708129266</v>
      </c>
      <c r="O12" s="74">
        <v>14.957624190000001</v>
      </c>
      <c r="P12" s="74">
        <v>34.665753455999997</v>
      </c>
      <c r="Q12" s="74">
        <v>3.7663665530000001</v>
      </c>
      <c r="R12" s="74">
        <v>3.030729177</v>
      </c>
      <c r="S12" s="74">
        <v>6.7970957299999997</v>
      </c>
      <c r="T12" s="74">
        <v>3.030729177</v>
      </c>
      <c r="U12" s="74">
        <f t="shared" si="1"/>
        <v>44.493578362999997</v>
      </c>
      <c r="W12" s="73">
        <v>4</v>
      </c>
      <c r="X12" s="73">
        <v>2010</v>
      </c>
      <c r="Y12" s="74">
        <v>19.708129266</v>
      </c>
      <c r="Z12" s="74">
        <v>14.957624190000001</v>
      </c>
      <c r="AA12" s="74">
        <v>34.665753455999997</v>
      </c>
      <c r="AB12" s="74">
        <v>3.7663665530000001</v>
      </c>
      <c r="AC12" s="74">
        <v>3.030729177</v>
      </c>
      <c r="AD12" s="74">
        <v>6.7970957299999997</v>
      </c>
      <c r="AE12" s="74">
        <v>3.030729177</v>
      </c>
      <c r="AF12" s="74">
        <f t="shared" si="2"/>
        <v>44.493578362999997</v>
      </c>
      <c r="AH12" s="73">
        <v>4</v>
      </c>
      <c r="AI12" s="73">
        <v>2010</v>
      </c>
      <c r="AJ12" s="74">
        <v>19.708129266</v>
      </c>
      <c r="AK12" s="74">
        <v>14.957624190000001</v>
      </c>
      <c r="AL12" s="74">
        <v>34.665753455999997</v>
      </c>
      <c r="AM12" s="74">
        <v>3.7663665530000001</v>
      </c>
      <c r="AN12" s="74">
        <v>3.030729177</v>
      </c>
      <c r="AO12" s="74">
        <v>6.7970957299999997</v>
      </c>
      <c r="AP12" s="74">
        <v>3.030729177</v>
      </c>
      <c r="AQ12" s="74">
        <f t="shared" si="3"/>
        <v>44.493578362999997</v>
      </c>
    </row>
    <row r="13" spans="1:43" ht="15" x14ac:dyDescent="0.2">
      <c r="A13" s="73">
        <v>1</v>
      </c>
      <c r="B13" s="73">
        <v>2011</v>
      </c>
      <c r="C13" s="74">
        <v>13.415785715</v>
      </c>
      <c r="D13" s="74">
        <v>16.036539672</v>
      </c>
      <c r="E13" s="74">
        <v>29.452325386999998</v>
      </c>
      <c r="F13" s="74">
        <v>2.6000129869999999</v>
      </c>
      <c r="G13" s="74">
        <v>3.4204186710000002</v>
      </c>
      <c r="H13" s="74">
        <v>6.0204316579999997</v>
      </c>
      <c r="I13" s="74">
        <v>3.4204186710000002</v>
      </c>
      <c r="J13" s="74">
        <f t="shared" si="0"/>
        <v>38.893175715999995</v>
      </c>
      <c r="L13" s="73">
        <v>1</v>
      </c>
      <c r="M13" s="73">
        <v>2011</v>
      </c>
      <c r="N13" s="74">
        <v>13.415785715</v>
      </c>
      <c r="O13" s="74">
        <v>16.036539672</v>
      </c>
      <c r="P13" s="74">
        <v>29.452325386999998</v>
      </c>
      <c r="Q13" s="74">
        <v>2.6000129869999999</v>
      </c>
      <c r="R13" s="74">
        <v>3.4204186710000002</v>
      </c>
      <c r="S13" s="74">
        <v>6.0204316579999997</v>
      </c>
      <c r="T13" s="74">
        <v>3.4204186710000002</v>
      </c>
      <c r="U13" s="74">
        <f t="shared" si="1"/>
        <v>38.893175715999995</v>
      </c>
      <c r="W13" s="73">
        <v>1</v>
      </c>
      <c r="X13" s="73">
        <v>2011</v>
      </c>
      <c r="Y13" s="74">
        <v>13.415785715</v>
      </c>
      <c r="Z13" s="74">
        <v>16.036539672</v>
      </c>
      <c r="AA13" s="74">
        <v>29.452325386999998</v>
      </c>
      <c r="AB13" s="74">
        <v>2.6000129869999999</v>
      </c>
      <c r="AC13" s="74">
        <v>3.4204186710000002</v>
      </c>
      <c r="AD13" s="74">
        <v>6.0204316579999997</v>
      </c>
      <c r="AE13" s="74">
        <v>3.4204186710000002</v>
      </c>
      <c r="AF13" s="74">
        <f t="shared" si="2"/>
        <v>38.893175715999995</v>
      </c>
      <c r="AH13" s="73">
        <v>1</v>
      </c>
      <c r="AI13" s="73">
        <v>2011</v>
      </c>
      <c r="AJ13" s="74">
        <v>13.415785715</v>
      </c>
      <c r="AK13" s="74">
        <v>16.036539672</v>
      </c>
      <c r="AL13" s="74">
        <v>29.452325386999998</v>
      </c>
      <c r="AM13" s="74">
        <v>2.6000129869999999</v>
      </c>
      <c r="AN13" s="74">
        <v>3.4204186710000002</v>
      </c>
      <c r="AO13" s="74">
        <v>6.0204316579999997</v>
      </c>
      <c r="AP13" s="74">
        <v>3.4204186710000002</v>
      </c>
      <c r="AQ13" s="74">
        <f t="shared" si="3"/>
        <v>38.893175715999995</v>
      </c>
    </row>
    <row r="14" spans="1:43" ht="15" x14ac:dyDescent="0.2">
      <c r="A14" s="73">
        <v>2</v>
      </c>
      <c r="B14" s="73">
        <v>2011</v>
      </c>
      <c r="C14" s="74">
        <v>19.008679736000001</v>
      </c>
      <c r="D14" s="74">
        <v>19.783296556</v>
      </c>
      <c r="E14" s="74">
        <v>38.791976292000001</v>
      </c>
      <c r="F14" s="74">
        <v>2.5859493210000002</v>
      </c>
      <c r="G14" s="74">
        <v>3.4235842769999998</v>
      </c>
      <c r="H14" s="74">
        <v>6.009533598</v>
      </c>
      <c r="I14" s="74">
        <v>3.4235842769999998</v>
      </c>
      <c r="J14" s="74">
        <f t="shared" si="0"/>
        <v>48.225094166999995</v>
      </c>
      <c r="L14" s="73">
        <v>2</v>
      </c>
      <c r="M14" s="73">
        <v>2011</v>
      </c>
      <c r="N14" s="74">
        <v>19.008679736000001</v>
      </c>
      <c r="O14" s="74">
        <v>19.783296556</v>
      </c>
      <c r="P14" s="74">
        <v>38.791976292000001</v>
      </c>
      <c r="Q14" s="74">
        <v>2.5859493210000002</v>
      </c>
      <c r="R14" s="74">
        <v>3.4235842769999998</v>
      </c>
      <c r="S14" s="74">
        <v>6.009533598</v>
      </c>
      <c r="T14" s="74">
        <v>3.4235842769999998</v>
      </c>
      <c r="U14" s="74">
        <f t="shared" si="1"/>
        <v>48.225094166999995</v>
      </c>
      <c r="W14" s="73">
        <v>2</v>
      </c>
      <c r="X14" s="73">
        <v>2011</v>
      </c>
      <c r="Y14" s="74">
        <v>19.008679736000001</v>
      </c>
      <c r="Z14" s="74">
        <v>19.783296556</v>
      </c>
      <c r="AA14" s="74">
        <v>38.791976292000001</v>
      </c>
      <c r="AB14" s="74">
        <v>2.5859493210000002</v>
      </c>
      <c r="AC14" s="74">
        <v>3.4235842769999998</v>
      </c>
      <c r="AD14" s="74">
        <v>6.009533598</v>
      </c>
      <c r="AE14" s="74">
        <v>3.4235842769999998</v>
      </c>
      <c r="AF14" s="74">
        <f t="shared" si="2"/>
        <v>48.225094166999995</v>
      </c>
      <c r="AH14" s="73">
        <v>2</v>
      </c>
      <c r="AI14" s="73">
        <v>2011</v>
      </c>
      <c r="AJ14" s="74">
        <v>19.008679736000001</v>
      </c>
      <c r="AK14" s="74">
        <v>19.783296556</v>
      </c>
      <c r="AL14" s="74">
        <v>38.791976292000001</v>
      </c>
      <c r="AM14" s="74">
        <v>2.5859493210000002</v>
      </c>
      <c r="AN14" s="74">
        <v>3.4235842769999998</v>
      </c>
      <c r="AO14" s="74">
        <v>6.009533598</v>
      </c>
      <c r="AP14" s="74">
        <v>3.4235842769999998</v>
      </c>
      <c r="AQ14" s="74">
        <f t="shared" si="3"/>
        <v>48.225094166999995</v>
      </c>
    </row>
    <row r="15" spans="1:43" ht="15" x14ac:dyDescent="0.2">
      <c r="A15" s="73">
        <v>3</v>
      </c>
      <c r="B15" s="73">
        <v>2011</v>
      </c>
      <c r="C15" s="74">
        <v>26.476866465000001</v>
      </c>
      <c r="D15" s="74">
        <v>23.176753157</v>
      </c>
      <c r="E15" s="74">
        <v>49.653619622000001</v>
      </c>
      <c r="F15" s="74">
        <v>3.973307503</v>
      </c>
      <c r="G15" s="74">
        <v>3.5298922930000001</v>
      </c>
      <c r="H15" s="74">
        <v>7.5031997959999996</v>
      </c>
      <c r="I15" s="74">
        <v>3.5298922930000001</v>
      </c>
      <c r="J15" s="74">
        <f t="shared" si="0"/>
        <v>60.686711711000001</v>
      </c>
      <c r="L15" s="73">
        <v>3</v>
      </c>
      <c r="M15" s="73">
        <v>2011</v>
      </c>
      <c r="N15" s="74">
        <v>26.476866465000001</v>
      </c>
      <c r="O15" s="74">
        <v>23.176753157</v>
      </c>
      <c r="P15" s="74">
        <v>49.653619622000001</v>
      </c>
      <c r="Q15" s="74">
        <v>3.973307503</v>
      </c>
      <c r="R15" s="74">
        <v>3.5298922930000001</v>
      </c>
      <c r="S15" s="74">
        <v>7.5031997959999996</v>
      </c>
      <c r="T15" s="74">
        <v>3.5298922930000001</v>
      </c>
      <c r="U15" s="74">
        <f t="shared" si="1"/>
        <v>60.686711711000001</v>
      </c>
      <c r="W15" s="73">
        <v>3</v>
      </c>
      <c r="X15" s="73">
        <v>2011</v>
      </c>
      <c r="Y15" s="74">
        <v>26.476866465000001</v>
      </c>
      <c r="Z15" s="74">
        <v>23.176753157</v>
      </c>
      <c r="AA15" s="74">
        <v>49.653619622000001</v>
      </c>
      <c r="AB15" s="74">
        <v>3.973307503</v>
      </c>
      <c r="AC15" s="74">
        <v>3.5298922930000001</v>
      </c>
      <c r="AD15" s="74">
        <v>7.5031997959999996</v>
      </c>
      <c r="AE15" s="74">
        <v>3.5298922930000001</v>
      </c>
      <c r="AF15" s="74">
        <f t="shared" si="2"/>
        <v>60.686711711000001</v>
      </c>
      <c r="AH15" s="73">
        <v>3</v>
      </c>
      <c r="AI15" s="73">
        <v>2011</v>
      </c>
      <c r="AJ15" s="74">
        <v>26.476866465000001</v>
      </c>
      <c r="AK15" s="74">
        <v>23.176753157</v>
      </c>
      <c r="AL15" s="74">
        <v>49.653619622000001</v>
      </c>
      <c r="AM15" s="74">
        <v>3.973307503</v>
      </c>
      <c r="AN15" s="74">
        <v>3.5298922930000001</v>
      </c>
      <c r="AO15" s="74">
        <v>7.5031997959999996</v>
      </c>
      <c r="AP15" s="74">
        <v>3.5298922930000001</v>
      </c>
      <c r="AQ15" s="74">
        <f t="shared" si="3"/>
        <v>60.686711711000001</v>
      </c>
    </row>
    <row r="16" spans="1:43" ht="15" x14ac:dyDescent="0.2">
      <c r="A16" s="73">
        <v>4</v>
      </c>
      <c r="B16" s="73">
        <v>2011</v>
      </c>
      <c r="C16" s="74">
        <v>16.499732796</v>
      </c>
      <c r="D16" s="74">
        <v>16.800273838999999</v>
      </c>
      <c r="E16" s="74">
        <v>33.300006635000003</v>
      </c>
      <c r="F16" s="74">
        <v>2.5823399309999999</v>
      </c>
      <c r="G16" s="74">
        <v>3.4520370210000002</v>
      </c>
      <c r="H16" s="74">
        <v>6.0343769519999997</v>
      </c>
      <c r="I16" s="74">
        <v>3.4520370210000002</v>
      </c>
      <c r="J16" s="74">
        <f t="shared" si="0"/>
        <v>42.786420608000007</v>
      </c>
      <c r="L16" s="73">
        <v>4</v>
      </c>
      <c r="M16" s="73">
        <v>2011</v>
      </c>
      <c r="N16" s="74">
        <v>16.499732796</v>
      </c>
      <c r="O16" s="74">
        <v>16.800273838999999</v>
      </c>
      <c r="P16" s="74">
        <v>33.300006635000003</v>
      </c>
      <c r="Q16" s="74">
        <v>2.5823399309999999</v>
      </c>
      <c r="R16" s="74">
        <v>3.4520370210000002</v>
      </c>
      <c r="S16" s="74">
        <v>6.0343769519999997</v>
      </c>
      <c r="T16" s="74">
        <v>3.4520370210000002</v>
      </c>
      <c r="U16" s="74">
        <f t="shared" si="1"/>
        <v>42.786420608000007</v>
      </c>
      <c r="W16" s="73">
        <v>4</v>
      </c>
      <c r="X16" s="73">
        <v>2011</v>
      </c>
      <c r="Y16" s="74">
        <v>16.499732796</v>
      </c>
      <c r="Z16" s="74">
        <v>16.800273838999999</v>
      </c>
      <c r="AA16" s="74">
        <v>33.300006635000003</v>
      </c>
      <c r="AB16" s="74">
        <v>2.5823399309999999</v>
      </c>
      <c r="AC16" s="74">
        <v>3.4520370210000002</v>
      </c>
      <c r="AD16" s="74">
        <v>6.0343769519999997</v>
      </c>
      <c r="AE16" s="74">
        <v>3.4520370210000002</v>
      </c>
      <c r="AF16" s="74">
        <f t="shared" si="2"/>
        <v>42.786420608000007</v>
      </c>
      <c r="AH16" s="73">
        <v>4</v>
      </c>
      <c r="AI16" s="73">
        <v>2011</v>
      </c>
      <c r="AJ16" s="74">
        <v>16.499732796</v>
      </c>
      <c r="AK16" s="74">
        <v>16.800273838999999</v>
      </c>
      <c r="AL16" s="74">
        <v>33.300006635000003</v>
      </c>
      <c r="AM16" s="74">
        <v>2.5823399309999999</v>
      </c>
      <c r="AN16" s="74">
        <v>3.4520370210000002</v>
      </c>
      <c r="AO16" s="74">
        <v>6.0343769519999997</v>
      </c>
      <c r="AP16" s="74">
        <v>3.4520370210000002</v>
      </c>
      <c r="AQ16" s="74">
        <f t="shared" si="3"/>
        <v>42.786420608000007</v>
      </c>
    </row>
    <row r="17" spans="1:43" ht="15" x14ac:dyDescent="0.2">
      <c r="A17" s="73">
        <v>1</v>
      </c>
      <c r="B17" s="73">
        <v>2012</v>
      </c>
      <c r="C17" s="74">
        <v>14.489117294</v>
      </c>
      <c r="D17" s="74">
        <v>16.037175545</v>
      </c>
      <c r="E17" s="74">
        <v>30.526292839</v>
      </c>
      <c r="F17" s="74">
        <v>2.0203864820000002</v>
      </c>
      <c r="G17" s="74">
        <v>3.0728659739999999</v>
      </c>
      <c r="H17" s="74">
        <v>5.0932524560000001</v>
      </c>
      <c r="I17" s="74">
        <v>3.0728659739999999</v>
      </c>
      <c r="J17" s="74">
        <f t="shared" si="0"/>
        <v>38.692411269000004</v>
      </c>
      <c r="L17" s="73">
        <v>1</v>
      </c>
      <c r="M17" s="73">
        <v>2012</v>
      </c>
      <c r="N17" s="74">
        <v>14.489117294</v>
      </c>
      <c r="O17" s="74">
        <v>16.037175545</v>
      </c>
      <c r="P17" s="74">
        <v>30.526292839</v>
      </c>
      <c r="Q17" s="74">
        <v>2.0203864820000002</v>
      </c>
      <c r="R17" s="74">
        <v>3.0728659739999999</v>
      </c>
      <c r="S17" s="74">
        <v>5.0932524560000001</v>
      </c>
      <c r="T17" s="74">
        <v>3.0728659739999999</v>
      </c>
      <c r="U17" s="74">
        <f t="shared" si="1"/>
        <v>38.692411269000004</v>
      </c>
      <c r="W17" s="73">
        <v>1</v>
      </c>
      <c r="X17" s="73">
        <v>2012</v>
      </c>
      <c r="Y17" s="74">
        <v>14.489117294</v>
      </c>
      <c r="Z17" s="74">
        <v>16.037175545</v>
      </c>
      <c r="AA17" s="74">
        <v>30.526292839</v>
      </c>
      <c r="AB17" s="74">
        <v>2.0203864820000002</v>
      </c>
      <c r="AC17" s="74">
        <v>3.0728659739999999</v>
      </c>
      <c r="AD17" s="74">
        <v>5.0932524560000001</v>
      </c>
      <c r="AE17" s="74">
        <v>3.0728659739999999</v>
      </c>
      <c r="AF17" s="74">
        <f t="shared" si="2"/>
        <v>38.692411269000004</v>
      </c>
      <c r="AH17" s="73">
        <v>1</v>
      </c>
      <c r="AI17" s="73">
        <v>2012</v>
      </c>
      <c r="AJ17" s="74">
        <v>14.489117294</v>
      </c>
      <c r="AK17" s="74">
        <v>16.037175545</v>
      </c>
      <c r="AL17" s="74">
        <v>30.526292839</v>
      </c>
      <c r="AM17" s="74">
        <v>2.0203864820000002</v>
      </c>
      <c r="AN17" s="74">
        <v>3.0728659739999999</v>
      </c>
      <c r="AO17" s="74">
        <v>5.0932524560000001</v>
      </c>
      <c r="AP17" s="74">
        <v>3.0728659739999999</v>
      </c>
      <c r="AQ17" s="74">
        <f t="shared" si="3"/>
        <v>38.692411269000004</v>
      </c>
    </row>
    <row r="18" spans="1:43" ht="15" x14ac:dyDescent="0.2">
      <c r="A18" s="73">
        <v>2</v>
      </c>
      <c r="B18" s="73">
        <v>2012</v>
      </c>
      <c r="C18" s="74">
        <v>20.244887619</v>
      </c>
      <c r="D18" s="74">
        <v>19.409312112999999</v>
      </c>
      <c r="E18" s="74">
        <v>39.654199732000002</v>
      </c>
      <c r="F18" s="74">
        <v>2.3260638899999999</v>
      </c>
      <c r="G18" s="74">
        <v>3.0581254640000002</v>
      </c>
      <c r="H18" s="74">
        <v>5.3841893540000001</v>
      </c>
      <c r="I18" s="74">
        <v>3.0581254640000002</v>
      </c>
      <c r="J18" s="74">
        <f t="shared" si="0"/>
        <v>48.096514550000002</v>
      </c>
      <c r="L18" s="73">
        <v>2</v>
      </c>
      <c r="M18" s="73">
        <v>2012</v>
      </c>
      <c r="N18" s="74">
        <v>20.244887619</v>
      </c>
      <c r="O18" s="74">
        <v>19.409312112999999</v>
      </c>
      <c r="P18" s="74">
        <v>39.654199732000002</v>
      </c>
      <c r="Q18" s="74">
        <v>2.3260638899999999</v>
      </c>
      <c r="R18" s="74">
        <v>3.0581254640000002</v>
      </c>
      <c r="S18" s="74">
        <v>5.3841893540000001</v>
      </c>
      <c r="T18" s="74">
        <v>3.0581254640000002</v>
      </c>
      <c r="U18" s="74">
        <f t="shared" si="1"/>
        <v>48.096514550000002</v>
      </c>
      <c r="W18" s="73">
        <v>2</v>
      </c>
      <c r="X18" s="73">
        <v>2012</v>
      </c>
      <c r="Y18" s="74">
        <v>20.244887619</v>
      </c>
      <c r="Z18" s="74">
        <v>19.409312112999999</v>
      </c>
      <c r="AA18" s="74">
        <v>39.654199732000002</v>
      </c>
      <c r="AB18" s="74">
        <v>2.3260638899999999</v>
      </c>
      <c r="AC18" s="74">
        <v>3.0581254640000002</v>
      </c>
      <c r="AD18" s="74">
        <v>5.3841893540000001</v>
      </c>
      <c r="AE18" s="74">
        <v>3.0581254640000002</v>
      </c>
      <c r="AF18" s="74">
        <f t="shared" si="2"/>
        <v>48.096514550000002</v>
      </c>
      <c r="AH18" s="73">
        <v>2</v>
      </c>
      <c r="AI18" s="73">
        <v>2012</v>
      </c>
      <c r="AJ18" s="74">
        <v>20.244887619</v>
      </c>
      <c r="AK18" s="74">
        <v>19.409312112999999</v>
      </c>
      <c r="AL18" s="74">
        <v>39.654199732000002</v>
      </c>
      <c r="AM18" s="74">
        <v>2.3260638899999999</v>
      </c>
      <c r="AN18" s="74">
        <v>3.0581254640000002</v>
      </c>
      <c r="AO18" s="74">
        <v>5.3841893540000001</v>
      </c>
      <c r="AP18" s="74">
        <v>3.0581254640000002</v>
      </c>
      <c r="AQ18" s="74">
        <f t="shared" si="3"/>
        <v>48.096514550000002</v>
      </c>
    </row>
    <row r="19" spans="1:43" ht="15" x14ac:dyDescent="0.2">
      <c r="A19" s="73">
        <v>3</v>
      </c>
      <c r="B19" s="73">
        <v>2012</v>
      </c>
      <c r="C19" s="74">
        <v>27.859875697</v>
      </c>
      <c r="D19" s="74">
        <v>20.966633695999999</v>
      </c>
      <c r="E19" s="74">
        <v>48.826509393000002</v>
      </c>
      <c r="F19" s="74">
        <v>2.9644516169999999</v>
      </c>
      <c r="G19" s="74">
        <v>2.6973797629999998</v>
      </c>
      <c r="H19" s="74">
        <v>5.6618313799999997</v>
      </c>
      <c r="I19" s="74">
        <v>2.6973797629999998</v>
      </c>
      <c r="J19" s="74">
        <f t="shared" si="0"/>
        <v>57.185720536000005</v>
      </c>
      <c r="L19" s="73">
        <v>3</v>
      </c>
      <c r="M19" s="73">
        <v>2012</v>
      </c>
      <c r="N19" s="74">
        <v>27.859875697</v>
      </c>
      <c r="O19" s="74">
        <v>20.966633695999999</v>
      </c>
      <c r="P19" s="74">
        <v>48.826509393000002</v>
      </c>
      <c r="Q19" s="74">
        <v>2.9644516169999999</v>
      </c>
      <c r="R19" s="74">
        <v>2.6973797629999998</v>
      </c>
      <c r="S19" s="74">
        <v>5.6618313799999997</v>
      </c>
      <c r="T19" s="74">
        <v>2.6973797629999998</v>
      </c>
      <c r="U19" s="74">
        <f t="shared" si="1"/>
        <v>57.185720536000005</v>
      </c>
      <c r="W19" s="73">
        <v>3</v>
      </c>
      <c r="X19" s="73">
        <v>2012</v>
      </c>
      <c r="Y19" s="74">
        <v>27.859875697</v>
      </c>
      <c r="Z19" s="74">
        <v>20.966633695999999</v>
      </c>
      <c r="AA19" s="74">
        <v>48.826509393000002</v>
      </c>
      <c r="AB19" s="74">
        <v>2.9644516169999999</v>
      </c>
      <c r="AC19" s="74">
        <v>2.6973797629999998</v>
      </c>
      <c r="AD19" s="74">
        <v>5.6618313799999997</v>
      </c>
      <c r="AE19" s="74">
        <v>2.6973797629999998</v>
      </c>
      <c r="AF19" s="74">
        <f t="shared" si="2"/>
        <v>57.185720536000005</v>
      </c>
      <c r="AH19" s="73">
        <v>3</v>
      </c>
      <c r="AI19" s="73">
        <v>2012</v>
      </c>
      <c r="AJ19" s="74">
        <v>27.859875697</v>
      </c>
      <c r="AK19" s="74">
        <v>20.966633695999999</v>
      </c>
      <c r="AL19" s="74">
        <v>48.826509393000002</v>
      </c>
      <c r="AM19" s="74">
        <v>2.9644516169999999</v>
      </c>
      <c r="AN19" s="74">
        <v>2.6973797629999998</v>
      </c>
      <c r="AO19" s="74">
        <v>5.6618313799999997</v>
      </c>
      <c r="AP19" s="74">
        <v>2.6973797629999998</v>
      </c>
      <c r="AQ19" s="74">
        <f t="shared" si="3"/>
        <v>57.185720536000005</v>
      </c>
    </row>
    <row r="20" spans="1:43" ht="15" x14ac:dyDescent="0.2">
      <c r="A20" s="73">
        <v>4</v>
      </c>
      <c r="B20" s="73">
        <v>2012</v>
      </c>
      <c r="C20" s="74">
        <v>19.065123893999999</v>
      </c>
      <c r="D20" s="74">
        <v>14.733905655999999</v>
      </c>
      <c r="E20" s="74">
        <v>33.79902955</v>
      </c>
      <c r="F20" s="74">
        <v>2.6120908850000002</v>
      </c>
      <c r="G20" s="74">
        <v>2.7167642669999998</v>
      </c>
      <c r="H20" s="74">
        <v>5.328855152</v>
      </c>
      <c r="I20" s="74">
        <v>2.7167642669999998</v>
      </c>
      <c r="J20" s="74">
        <f t="shared" si="0"/>
        <v>41.844648969000005</v>
      </c>
      <c r="L20" s="73">
        <v>4</v>
      </c>
      <c r="M20" s="73">
        <v>2012</v>
      </c>
      <c r="N20" s="74">
        <v>19.065123893999999</v>
      </c>
      <c r="O20" s="74">
        <v>14.733905655999999</v>
      </c>
      <c r="P20" s="74">
        <v>33.79902955</v>
      </c>
      <c r="Q20" s="74">
        <v>2.6120908850000002</v>
      </c>
      <c r="R20" s="74">
        <v>2.7167642669999998</v>
      </c>
      <c r="S20" s="74">
        <v>5.328855152</v>
      </c>
      <c r="T20" s="74">
        <v>2.7167642669999998</v>
      </c>
      <c r="U20" s="74">
        <f t="shared" si="1"/>
        <v>41.844648969000005</v>
      </c>
      <c r="W20" s="73">
        <v>4</v>
      </c>
      <c r="X20" s="73">
        <v>2012</v>
      </c>
      <c r="Y20" s="74">
        <v>19.065123893999999</v>
      </c>
      <c r="Z20" s="74">
        <v>14.733905655999999</v>
      </c>
      <c r="AA20" s="74">
        <v>33.79902955</v>
      </c>
      <c r="AB20" s="74">
        <v>2.6120908850000002</v>
      </c>
      <c r="AC20" s="74">
        <v>2.7167642669999998</v>
      </c>
      <c r="AD20" s="74">
        <v>5.328855152</v>
      </c>
      <c r="AE20" s="74">
        <v>2.7167642669999998</v>
      </c>
      <c r="AF20" s="74">
        <f t="shared" si="2"/>
        <v>41.844648969000005</v>
      </c>
      <c r="AH20" s="73">
        <v>4</v>
      </c>
      <c r="AI20" s="73">
        <v>2012</v>
      </c>
      <c r="AJ20" s="74">
        <v>19.065123893999999</v>
      </c>
      <c r="AK20" s="74">
        <v>14.733905655999999</v>
      </c>
      <c r="AL20" s="74">
        <v>33.79902955</v>
      </c>
      <c r="AM20" s="74">
        <v>2.6120908850000002</v>
      </c>
      <c r="AN20" s="74">
        <v>2.7167642669999998</v>
      </c>
      <c r="AO20" s="74">
        <v>5.328855152</v>
      </c>
      <c r="AP20" s="74">
        <v>2.7167642669999998</v>
      </c>
      <c r="AQ20" s="74">
        <f t="shared" si="3"/>
        <v>41.844648969000005</v>
      </c>
    </row>
    <row r="21" spans="1:43" ht="15" x14ac:dyDescent="0.2">
      <c r="A21" s="73">
        <v>1</v>
      </c>
      <c r="B21" s="73">
        <v>2013</v>
      </c>
      <c r="C21" s="74">
        <v>15.035329222</v>
      </c>
      <c r="D21" s="74">
        <v>12.61507151</v>
      </c>
      <c r="E21" s="74">
        <v>27.650400732000001</v>
      </c>
      <c r="F21" s="74">
        <v>2.342933817</v>
      </c>
      <c r="G21" s="74">
        <v>2.377826019</v>
      </c>
      <c r="H21" s="74">
        <v>4.720759836</v>
      </c>
      <c r="I21" s="74">
        <v>2.377826019</v>
      </c>
      <c r="J21" s="74">
        <f>E21+H21+I21</f>
        <v>34.748986586999997</v>
      </c>
      <c r="L21" s="73">
        <v>1</v>
      </c>
      <c r="M21" s="73">
        <v>2013</v>
      </c>
      <c r="N21" s="74">
        <v>15.035329222</v>
      </c>
      <c r="O21" s="74">
        <v>12.61507151</v>
      </c>
      <c r="P21" s="74">
        <v>27.650400732000001</v>
      </c>
      <c r="Q21" s="74">
        <v>2.342933817</v>
      </c>
      <c r="R21" s="74">
        <v>2.377826019</v>
      </c>
      <c r="S21" s="74">
        <v>4.720759836</v>
      </c>
      <c r="T21" s="74">
        <v>2.377826019</v>
      </c>
      <c r="U21" s="74">
        <f>P21+S21+T21</f>
        <v>34.748986586999997</v>
      </c>
      <c r="W21" s="73">
        <v>1</v>
      </c>
      <c r="X21" s="73">
        <v>2013</v>
      </c>
      <c r="Y21" s="74">
        <v>15.035329222</v>
      </c>
      <c r="Z21" s="74">
        <v>12.61507151</v>
      </c>
      <c r="AA21" s="74">
        <v>27.650400732000001</v>
      </c>
      <c r="AB21" s="74">
        <v>2.342933817</v>
      </c>
      <c r="AC21" s="74">
        <v>2.377826019</v>
      </c>
      <c r="AD21" s="74">
        <v>4.720759836</v>
      </c>
      <c r="AE21" s="74">
        <v>2.377826019</v>
      </c>
      <c r="AF21" s="74">
        <f>AA21+AD21+AE21</f>
        <v>34.748986586999997</v>
      </c>
      <c r="AH21" s="73">
        <v>1</v>
      </c>
      <c r="AI21" s="73">
        <v>2013</v>
      </c>
      <c r="AJ21" s="74">
        <v>15.035329222</v>
      </c>
      <c r="AK21" s="74">
        <v>12.61507151</v>
      </c>
      <c r="AL21" s="74">
        <v>27.650400732000001</v>
      </c>
      <c r="AM21" s="74">
        <v>2.342933817</v>
      </c>
      <c r="AN21" s="74">
        <v>2.377826019</v>
      </c>
      <c r="AO21" s="74">
        <v>4.720759836</v>
      </c>
      <c r="AP21" s="74">
        <v>2.377826019</v>
      </c>
      <c r="AQ21" s="74">
        <f>AL21+AO21+AP21</f>
        <v>34.748986586999997</v>
      </c>
    </row>
    <row r="22" spans="1:43" ht="15" x14ac:dyDescent="0.2">
      <c r="A22" s="73">
        <v>2</v>
      </c>
      <c r="B22" s="73">
        <v>2013</v>
      </c>
      <c r="C22" s="74">
        <v>19.195789643000001</v>
      </c>
      <c r="D22" s="74">
        <v>14.515460873</v>
      </c>
      <c r="E22" s="74">
        <v>33.711250516</v>
      </c>
      <c r="F22" s="74">
        <v>1.9631039619999999</v>
      </c>
      <c r="G22" s="74">
        <v>2.2450250559999998</v>
      </c>
      <c r="H22" s="74">
        <v>4.2081290180000002</v>
      </c>
      <c r="I22" s="74">
        <v>2.2450250559999998</v>
      </c>
      <c r="J22" s="74">
        <f t="shared" si="0"/>
        <v>40.164404590000004</v>
      </c>
      <c r="L22" s="73">
        <v>2</v>
      </c>
      <c r="M22" s="73">
        <v>2013</v>
      </c>
      <c r="N22" s="74">
        <v>19.195789643000001</v>
      </c>
      <c r="O22" s="74">
        <v>14.515460873</v>
      </c>
      <c r="P22" s="74">
        <v>33.711250516</v>
      </c>
      <c r="Q22" s="74">
        <v>1.9631039619999999</v>
      </c>
      <c r="R22" s="74">
        <v>2.2450250559999998</v>
      </c>
      <c r="S22" s="74">
        <v>4.2081290180000002</v>
      </c>
      <c r="T22" s="74">
        <v>2.2450250559999998</v>
      </c>
      <c r="U22" s="74">
        <f t="shared" si="1"/>
        <v>40.164404590000004</v>
      </c>
      <c r="W22" s="73">
        <v>2</v>
      </c>
      <c r="X22" s="73">
        <v>2013</v>
      </c>
      <c r="Y22" s="74">
        <v>19.195789643000001</v>
      </c>
      <c r="Z22" s="74">
        <v>14.515460873</v>
      </c>
      <c r="AA22" s="74">
        <v>33.711250516</v>
      </c>
      <c r="AB22" s="74">
        <v>1.9631039619999999</v>
      </c>
      <c r="AC22" s="74">
        <v>2.2450250559999998</v>
      </c>
      <c r="AD22" s="74">
        <v>4.2081290180000002</v>
      </c>
      <c r="AE22" s="74">
        <v>2.2450250559999998</v>
      </c>
      <c r="AF22" s="74">
        <f t="shared" si="2"/>
        <v>40.164404590000004</v>
      </c>
      <c r="AH22" s="73">
        <v>2</v>
      </c>
      <c r="AI22" s="73">
        <v>2013</v>
      </c>
      <c r="AJ22" s="74">
        <v>19.195789643000001</v>
      </c>
      <c r="AK22" s="74">
        <v>14.515460873</v>
      </c>
      <c r="AL22" s="74">
        <v>33.711250516</v>
      </c>
      <c r="AM22" s="74">
        <v>1.9631039619999999</v>
      </c>
      <c r="AN22" s="74">
        <v>2.2450250559999998</v>
      </c>
      <c r="AO22" s="74">
        <v>4.2081290180000002</v>
      </c>
      <c r="AP22" s="74">
        <v>2.2450250559999998</v>
      </c>
      <c r="AQ22" s="74">
        <f t="shared" si="3"/>
        <v>40.164404590000004</v>
      </c>
    </row>
    <row r="23" spans="1:43" ht="15" x14ac:dyDescent="0.2">
      <c r="A23" s="73">
        <v>3</v>
      </c>
      <c r="B23" s="73">
        <v>2013</v>
      </c>
      <c r="C23" s="74">
        <v>27.304583292</v>
      </c>
      <c r="D23" s="74">
        <v>16.882328828999999</v>
      </c>
      <c r="E23" s="74">
        <v>44.186912120999999</v>
      </c>
      <c r="F23" s="74">
        <v>2.8363546720000001</v>
      </c>
      <c r="G23" s="74">
        <v>1.822289676</v>
      </c>
      <c r="H23" s="74">
        <v>4.6586443480000002</v>
      </c>
      <c r="I23" s="74">
        <v>1.822289676</v>
      </c>
      <c r="J23" s="74">
        <f t="shared" si="0"/>
        <v>50.667846144999999</v>
      </c>
      <c r="L23" s="73">
        <v>3</v>
      </c>
      <c r="M23" s="73">
        <v>2013</v>
      </c>
      <c r="N23" s="74">
        <v>27.304583292</v>
      </c>
      <c r="O23" s="74">
        <v>16.882328828999999</v>
      </c>
      <c r="P23" s="74">
        <v>44.186912120999999</v>
      </c>
      <c r="Q23" s="74">
        <v>2.8363546720000001</v>
      </c>
      <c r="R23" s="74">
        <v>1.822289676</v>
      </c>
      <c r="S23" s="74">
        <v>4.6586443480000002</v>
      </c>
      <c r="T23" s="74">
        <v>1.822289676</v>
      </c>
      <c r="U23" s="74">
        <f t="shared" si="1"/>
        <v>50.667846144999999</v>
      </c>
      <c r="W23" s="73">
        <v>3</v>
      </c>
      <c r="X23" s="73">
        <v>2013</v>
      </c>
      <c r="Y23" s="74">
        <v>27.304583292</v>
      </c>
      <c r="Z23" s="74">
        <v>16.882328828999999</v>
      </c>
      <c r="AA23" s="74">
        <v>44.186912120999999</v>
      </c>
      <c r="AB23" s="74">
        <v>2.8363546720000001</v>
      </c>
      <c r="AC23" s="74">
        <v>1.822289676</v>
      </c>
      <c r="AD23" s="74">
        <v>4.6586443480000002</v>
      </c>
      <c r="AE23" s="74">
        <v>1.822289676</v>
      </c>
      <c r="AF23" s="74">
        <f t="shared" si="2"/>
        <v>50.667846144999999</v>
      </c>
      <c r="AH23" s="73">
        <v>3</v>
      </c>
      <c r="AI23" s="73">
        <v>2013</v>
      </c>
      <c r="AJ23" s="74">
        <v>27.304583292</v>
      </c>
      <c r="AK23" s="74">
        <v>16.882328828999999</v>
      </c>
      <c r="AL23" s="74">
        <v>44.186912120999999</v>
      </c>
      <c r="AM23" s="74">
        <v>2.8363546720000001</v>
      </c>
      <c r="AN23" s="74">
        <v>1.822289676</v>
      </c>
      <c r="AO23" s="74">
        <v>4.6586443480000002</v>
      </c>
      <c r="AP23" s="74">
        <v>1.822289676</v>
      </c>
      <c r="AQ23" s="74">
        <f t="shared" si="3"/>
        <v>50.667846144999999</v>
      </c>
    </row>
    <row r="24" spans="1:43" ht="15" x14ac:dyDescent="0.2">
      <c r="A24" s="73">
        <v>4</v>
      </c>
      <c r="B24" s="73">
        <v>2013</v>
      </c>
      <c r="C24" s="74">
        <v>17.893546267000001</v>
      </c>
      <c r="D24" s="74">
        <v>12.157089523</v>
      </c>
      <c r="E24" s="74">
        <v>30.050635790000001</v>
      </c>
      <c r="F24" s="74">
        <v>2.2606999640000001</v>
      </c>
      <c r="G24" s="74">
        <v>1.795515787</v>
      </c>
      <c r="H24" s="74">
        <v>4.0562157509999999</v>
      </c>
      <c r="I24" s="74">
        <v>1.795515787</v>
      </c>
      <c r="J24" s="74">
        <f t="shared" si="0"/>
        <v>35.902367327999997</v>
      </c>
      <c r="L24" s="73">
        <v>4</v>
      </c>
      <c r="M24" s="73">
        <v>2013</v>
      </c>
      <c r="N24" s="74">
        <v>17.893546267000001</v>
      </c>
      <c r="O24" s="74">
        <v>12.157089523</v>
      </c>
      <c r="P24" s="74">
        <v>30.050635790000001</v>
      </c>
      <c r="Q24" s="74">
        <v>2.2606999640000001</v>
      </c>
      <c r="R24" s="74">
        <v>1.795515787</v>
      </c>
      <c r="S24" s="74">
        <v>4.0562157509999999</v>
      </c>
      <c r="T24" s="74">
        <v>1.795515787</v>
      </c>
      <c r="U24" s="74">
        <f t="shared" si="1"/>
        <v>35.902367327999997</v>
      </c>
      <c r="W24" s="73">
        <v>4</v>
      </c>
      <c r="X24" s="73">
        <v>2013</v>
      </c>
      <c r="Y24" s="74">
        <v>17.893546267000001</v>
      </c>
      <c r="Z24" s="74">
        <v>12.157089523</v>
      </c>
      <c r="AA24" s="74">
        <v>30.050635790000001</v>
      </c>
      <c r="AB24" s="74">
        <v>2.2606999640000001</v>
      </c>
      <c r="AC24" s="74">
        <v>1.795515787</v>
      </c>
      <c r="AD24" s="74">
        <v>4.0562157509999999</v>
      </c>
      <c r="AE24" s="74">
        <v>1.795515787</v>
      </c>
      <c r="AF24" s="74">
        <f t="shared" si="2"/>
        <v>35.902367327999997</v>
      </c>
      <c r="AH24" s="73">
        <v>4</v>
      </c>
      <c r="AI24" s="73">
        <v>2013</v>
      </c>
      <c r="AJ24" s="74">
        <v>17.893546267000001</v>
      </c>
      <c r="AK24" s="74">
        <v>12.157089523</v>
      </c>
      <c r="AL24" s="74">
        <v>30.050635790000001</v>
      </c>
      <c r="AM24" s="74">
        <v>2.2606999640000001</v>
      </c>
      <c r="AN24" s="74">
        <v>1.795515787</v>
      </c>
      <c r="AO24" s="74">
        <v>4.0562157509999999</v>
      </c>
      <c r="AP24" s="74">
        <v>1.795515787</v>
      </c>
      <c r="AQ24" s="74">
        <f t="shared" si="3"/>
        <v>35.902367327999997</v>
      </c>
    </row>
    <row r="25" spans="1:43" ht="15" x14ac:dyDescent="0.2">
      <c r="A25" s="73">
        <v>1</v>
      </c>
      <c r="B25" s="73">
        <v>2014</v>
      </c>
      <c r="C25" s="74">
        <v>14.762401468</v>
      </c>
      <c r="D25" s="74">
        <v>9.9307279439999991</v>
      </c>
      <c r="E25" s="74">
        <v>24.693129412000001</v>
      </c>
      <c r="F25" s="74">
        <v>1.8897374739999999</v>
      </c>
      <c r="G25" s="74">
        <v>1.52948175</v>
      </c>
      <c r="H25" s="74">
        <v>3.4192192239999999</v>
      </c>
      <c r="I25" s="74">
        <v>1.52948175</v>
      </c>
      <c r="J25" s="74">
        <f t="shared" si="0"/>
        <v>29.641830385999999</v>
      </c>
      <c r="L25" s="73">
        <v>1</v>
      </c>
      <c r="M25" s="73">
        <v>2014</v>
      </c>
      <c r="N25" s="74">
        <v>14.762401468</v>
      </c>
      <c r="O25" s="74">
        <v>9.9307279439999991</v>
      </c>
      <c r="P25" s="74">
        <v>24.693129412000001</v>
      </c>
      <c r="Q25" s="74">
        <v>1.8897374739999999</v>
      </c>
      <c r="R25" s="74">
        <v>1.52948175</v>
      </c>
      <c r="S25" s="74">
        <v>3.4192192239999999</v>
      </c>
      <c r="T25" s="74">
        <v>1.52948175</v>
      </c>
      <c r="U25" s="74">
        <f t="shared" si="1"/>
        <v>29.641830385999999</v>
      </c>
      <c r="W25" s="73">
        <v>1</v>
      </c>
      <c r="X25" s="73">
        <v>2014</v>
      </c>
      <c r="Y25" s="74">
        <v>14.762401468</v>
      </c>
      <c r="Z25" s="74">
        <v>9.9307279439999991</v>
      </c>
      <c r="AA25" s="74">
        <v>24.693129412000001</v>
      </c>
      <c r="AB25" s="74">
        <v>1.8897374739999999</v>
      </c>
      <c r="AC25" s="74">
        <v>1.52948175</v>
      </c>
      <c r="AD25" s="74">
        <v>3.4192192239999999</v>
      </c>
      <c r="AE25" s="74">
        <v>1.52948175</v>
      </c>
      <c r="AF25" s="74">
        <f t="shared" si="2"/>
        <v>29.641830385999999</v>
      </c>
      <c r="AH25" s="73">
        <v>1</v>
      </c>
      <c r="AI25" s="73">
        <v>2014</v>
      </c>
      <c r="AJ25" s="74">
        <v>14.762401468</v>
      </c>
      <c r="AK25" s="74">
        <v>9.9307279439999991</v>
      </c>
      <c r="AL25" s="74">
        <v>24.693129412000001</v>
      </c>
      <c r="AM25" s="74">
        <v>1.8897374739999999</v>
      </c>
      <c r="AN25" s="74">
        <v>1.52948175</v>
      </c>
      <c r="AO25" s="74">
        <v>3.4192192239999999</v>
      </c>
      <c r="AP25" s="74">
        <v>1.52948175</v>
      </c>
      <c r="AQ25" s="74">
        <f t="shared" si="3"/>
        <v>29.641830385999999</v>
      </c>
    </row>
    <row r="26" spans="1:43" ht="15" x14ac:dyDescent="0.2">
      <c r="A26" s="73">
        <v>2</v>
      </c>
      <c r="B26" s="73">
        <v>2014</v>
      </c>
      <c r="C26" s="74">
        <v>20.612778616</v>
      </c>
      <c r="D26" s="74">
        <v>13.225603801</v>
      </c>
      <c r="E26" s="74">
        <v>33.838382416999998</v>
      </c>
      <c r="F26" s="74">
        <v>1.8903111180000001</v>
      </c>
      <c r="G26" s="74">
        <v>1.645754707</v>
      </c>
      <c r="H26" s="74">
        <v>3.5360658250000001</v>
      </c>
      <c r="I26" s="74">
        <v>1.645754707</v>
      </c>
      <c r="J26" s="74">
        <f t="shared" si="0"/>
        <v>39.020202949000002</v>
      </c>
      <c r="L26" s="73">
        <v>2</v>
      </c>
      <c r="M26" s="73">
        <v>2014</v>
      </c>
      <c r="N26" s="74">
        <v>20.612778616</v>
      </c>
      <c r="O26" s="74">
        <v>13.225603801</v>
      </c>
      <c r="P26" s="74">
        <v>33.838382416999998</v>
      </c>
      <c r="Q26" s="74">
        <v>1.8903111180000001</v>
      </c>
      <c r="R26" s="74">
        <v>1.645754707</v>
      </c>
      <c r="S26" s="74">
        <v>3.5360658250000001</v>
      </c>
      <c r="T26" s="74">
        <v>1.645754707</v>
      </c>
      <c r="U26" s="74">
        <f t="shared" si="1"/>
        <v>39.020202949000002</v>
      </c>
      <c r="W26" s="73">
        <v>2</v>
      </c>
      <c r="X26" s="73">
        <v>2014</v>
      </c>
      <c r="Y26" s="74">
        <v>20.612778616</v>
      </c>
      <c r="Z26" s="74">
        <v>13.225603801</v>
      </c>
      <c r="AA26" s="74">
        <v>33.838382416999998</v>
      </c>
      <c r="AB26" s="74">
        <v>1.8903111180000001</v>
      </c>
      <c r="AC26" s="74">
        <v>1.645754707</v>
      </c>
      <c r="AD26" s="74">
        <v>3.5360658250000001</v>
      </c>
      <c r="AE26" s="74">
        <v>1.645754707</v>
      </c>
      <c r="AF26" s="74">
        <f t="shared" si="2"/>
        <v>39.020202949000002</v>
      </c>
      <c r="AH26" s="73">
        <v>2</v>
      </c>
      <c r="AI26" s="73">
        <v>2014</v>
      </c>
      <c r="AJ26" s="74">
        <v>20.612778616</v>
      </c>
      <c r="AK26" s="74">
        <v>13.225603801</v>
      </c>
      <c r="AL26" s="74">
        <v>33.838382416999998</v>
      </c>
      <c r="AM26" s="74">
        <v>1.8903111180000001</v>
      </c>
      <c r="AN26" s="74">
        <v>1.645754707</v>
      </c>
      <c r="AO26" s="74">
        <v>3.5360658250000001</v>
      </c>
      <c r="AP26" s="74">
        <v>1.645754707</v>
      </c>
      <c r="AQ26" s="74">
        <f t="shared" si="3"/>
        <v>39.020202949000002</v>
      </c>
    </row>
    <row r="27" spans="1:43" ht="15" x14ac:dyDescent="0.2">
      <c r="A27" s="73">
        <v>3</v>
      </c>
      <c r="B27" s="73">
        <v>2014</v>
      </c>
      <c r="C27" s="74">
        <v>28.608939445000001</v>
      </c>
      <c r="D27" s="74">
        <v>15.467088213</v>
      </c>
      <c r="E27" s="74">
        <v>44.076027658000001</v>
      </c>
      <c r="F27" s="74">
        <v>2.2848562069999998</v>
      </c>
      <c r="G27" s="74">
        <v>1.568899687</v>
      </c>
      <c r="H27" s="74">
        <v>3.8537558939999998</v>
      </c>
      <c r="I27" s="74">
        <v>1.568899687</v>
      </c>
      <c r="J27" s="74">
        <f t="shared" si="0"/>
        <v>49.498683239000002</v>
      </c>
      <c r="L27" s="73">
        <v>3</v>
      </c>
      <c r="M27" s="73">
        <v>2014</v>
      </c>
      <c r="N27" s="74">
        <v>28.608939445000001</v>
      </c>
      <c r="O27" s="74">
        <v>15.467088213</v>
      </c>
      <c r="P27" s="74">
        <v>44.076027658000001</v>
      </c>
      <c r="Q27" s="74">
        <v>2.2848562069999998</v>
      </c>
      <c r="R27" s="74">
        <v>1.568899687</v>
      </c>
      <c r="S27" s="74">
        <v>3.8537558939999998</v>
      </c>
      <c r="T27" s="74">
        <v>1.568899687</v>
      </c>
      <c r="U27" s="74">
        <f t="shared" si="1"/>
        <v>49.498683239000002</v>
      </c>
      <c r="W27" s="73">
        <v>3</v>
      </c>
      <c r="X27" s="73">
        <v>2014</v>
      </c>
      <c r="Y27" s="74">
        <v>28.608939445000001</v>
      </c>
      <c r="Z27" s="74">
        <v>15.467088213</v>
      </c>
      <c r="AA27" s="74">
        <v>44.076027658000001</v>
      </c>
      <c r="AB27" s="74">
        <v>2.2848562069999998</v>
      </c>
      <c r="AC27" s="74">
        <v>1.568899687</v>
      </c>
      <c r="AD27" s="74">
        <v>3.8537558939999998</v>
      </c>
      <c r="AE27" s="74">
        <v>1.568899687</v>
      </c>
      <c r="AF27" s="74">
        <f t="shared" si="2"/>
        <v>49.498683239000002</v>
      </c>
      <c r="AH27" s="73">
        <v>3</v>
      </c>
      <c r="AI27" s="73">
        <v>2014</v>
      </c>
      <c r="AJ27" s="74">
        <v>28.608939445000001</v>
      </c>
      <c r="AK27" s="74">
        <v>15.467088213</v>
      </c>
      <c r="AL27" s="74">
        <v>44.076027658000001</v>
      </c>
      <c r="AM27" s="74">
        <v>2.2848562069999998</v>
      </c>
      <c r="AN27" s="74">
        <v>1.568899687</v>
      </c>
      <c r="AO27" s="74">
        <v>3.8537558939999998</v>
      </c>
      <c r="AP27" s="74">
        <v>1.568899687</v>
      </c>
      <c r="AQ27" s="74">
        <f t="shared" si="3"/>
        <v>49.498683239000002</v>
      </c>
    </row>
    <row r="28" spans="1:43" ht="15" x14ac:dyDescent="0.2">
      <c r="A28" s="73">
        <v>4</v>
      </c>
      <c r="B28" s="73">
        <v>2014</v>
      </c>
      <c r="C28" s="74">
        <v>19.10445099</v>
      </c>
      <c r="D28" s="74">
        <v>11.915049135</v>
      </c>
      <c r="E28" s="74">
        <v>31.019500125</v>
      </c>
      <c r="F28" s="74">
        <v>1.975037149</v>
      </c>
      <c r="G28" s="74">
        <v>1.76768886</v>
      </c>
      <c r="H28" s="74">
        <v>3.7427260090000001</v>
      </c>
      <c r="I28" s="74">
        <v>1.76768886</v>
      </c>
      <c r="J28" s="74">
        <f>E28+H28+I28</f>
        <v>36.529914994000002</v>
      </c>
      <c r="L28" s="73">
        <v>4</v>
      </c>
      <c r="M28" s="73">
        <v>2014</v>
      </c>
      <c r="N28" s="74">
        <v>19.10445099</v>
      </c>
      <c r="O28" s="74">
        <v>11.915049135</v>
      </c>
      <c r="P28" s="74">
        <v>31.019500125</v>
      </c>
      <c r="Q28" s="74">
        <v>1.975037149</v>
      </c>
      <c r="R28" s="74">
        <v>1.76768886</v>
      </c>
      <c r="S28" s="74">
        <v>3.7427260090000001</v>
      </c>
      <c r="T28" s="74">
        <v>1.76768886</v>
      </c>
      <c r="U28" s="74">
        <f>P28+S28+T28</f>
        <v>36.529914994000002</v>
      </c>
      <c r="W28" s="73">
        <v>4</v>
      </c>
      <c r="X28" s="73">
        <v>2014</v>
      </c>
      <c r="Y28" s="74">
        <v>19.10445099</v>
      </c>
      <c r="Z28" s="74">
        <v>11.915049135</v>
      </c>
      <c r="AA28" s="74">
        <v>31.019500125</v>
      </c>
      <c r="AB28" s="74">
        <v>1.975037149</v>
      </c>
      <c r="AC28" s="74">
        <v>1.76768886</v>
      </c>
      <c r="AD28" s="74">
        <v>3.7427260090000001</v>
      </c>
      <c r="AE28" s="74">
        <v>1.76768886</v>
      </c>
      <c r="AF28" s="74">
        <f>AA28+AD28+AE28</f>
        <v>36.529914994000002</v>
      </c>
      <c r="AH28" s="73">
        <v>4</v>
      </c>
      <c r="AI28" s="73">
        <v>2014</v>
      </c>
      <c r="AJ28" s="74">
        <v>19.10445099</v>
      </c>
      <c r="AK28" s="74">
        <v>11.915049135</v>
      </c>
      <c r="AL28" s="74">
        <v>31.019500125</v>
      </c>
      <c r="AM28" s="74">
        <v>1.975037149</v>
      </c>
      <c r="AN28" s="74">
        <v>1.76768886</v>
      </c>
      <c r="AO28" s="74">
        <v>3.7427260090000001</v>
      </c>
      <c r="AP28" s="74">
        <v>1.76768886</v>
      </c>
      <c r="AQ28" s="74">
        <f>AL28+AO28+AP28</f>
        <v>36.529914994000002</v>
      </c>
    </row>
    <row r="29" spans="1:43" ht="15" x14ac:dyDescent="0.25">
      <c r="A29" s="75">
        <v>1</v>
      </c>
      <c r="B29" s="75">
        <v>2015</v>
      </c>
      <c r="C29" s="74">
        <v>15.965566272</v>
      </c>
      <c r="D29" s="74">
        <v>10.874620357</v>
      </c>
      <c r="E29" s="74">
        <v>26.840186629000002</v>
      </c>
      <c r="F29" s="74">
        <v>1.6833790930000001</v>
      </c>
      <c r="G29" s="74">
        <v>1.5614829130000001</v>
      </c>
      <c r="H29" s="74">
        <v>3.244862006</v>
      </c>
      <c r="I29" s="74">
        <v>1.5614829130000001</v>
      </c>
      <c r="J29" s="74">
        <v>30.085048635</v>
      </c>
      <c r="L29" s="75">
        <v>1</v>
      </c>
      <c r="M29" s="75">
        <v>2015</v>
      </c>
      <c r="N29" s="74">
        <v>15.965566272</v>
      </c>
      <c r="O29" s="74">
        <v>10.874620357</v>
      </c>
      <c r="P29" s="74">
        <v>26.840186629000002</v>
      </c>
      <c r="Q29" s="74">
        <v>1.6833790930000001</v>
      </c>
      <c r="R29" s="74">
        <v>1.5614829130000001</v>
      </c>
      <c r="S29" s="74">
        <v>3.244862006</v>
      </c>
      <c r="T29" s="74">
        <v>1.5614829130000001</v>
      </c>
      <c r="U29" s="74">
        <v>30.085048635</v>
      </c>
      <c r="W29" s="75">
        <v>1</v>
      </c>
      <c r="X29" s="75">
        <v>2015</v>
      </c>
      <c r="Y29" s="74">
        <v>15.965566272</v>
      </c>
      <c r="Z29" s="74">
        <v>10.874620357</v>
      </c>
      <c r="AA29" s="74">
        <v>26.840186629000002</v>
      </c>
      <c r="AB29" s="74">
        <v>1.6833790930000001</v>
      </c>
      <c r="AC29" s="74">
        <v>1.5614829130000001</v>
      </c>
      <c r="AD29" s="74">
        <v>3.244862006</v>
      </c>
      <c r="AE29" s="74">
        <v>1.5614829130000001</v>
      </c>
      <c r="AF29" s="74">
        <v>30.085048635</v>
      </c>
      <c r="AH29" s="75">
        <v>1</v>
      </c>
      <c r="AI29" s="75">
        <v>2015</v>
      </c>
      <c r="AJ29" s="74">
        <v>15.965566272</v>
      </c>
      <c r="AK29" s="74">
        <v>10.874620357</v>
      </c>
      <c r="AL29" s="74">
        <v>26.840186629000002</v>
      </c>
      <c r="AM29" s="74">
        <v>1.6833790930000001</v>
      </c>
      <c r="AN29" s="74">
        <v>1.5614829130000001</v>
      </c>
      <c r="AO29" s="74">
        <v>3.244862006</v>
      </c>
      <c r="AP29" s="74">
        <v>1.5614829130000001</v>
      </c>
      <c r="AQ29" s="74">
        <v>30.085048635</v>
      </c>
    </row>
    <row r="30" spans="1:43" ht="15" x14ac:dyDescent="0.25">
      <c r="A30" s="75">
        <v>2</v>
      </c>
      <c r="B30" s="75">
        <v>2015</v>
      </c>
      <c r="C30" s="74">
        <v>22.038576979999998</v>
      </c>
      <c r="D30" s="74">
        <v>11.634274872000001</v>
      </c>
      <c r="E30" s="74">
        <v>33.672851852000001</v>
      </c>
      <c r="F30" s="74">
        <v>1.770227486</v>
      </c>
      <c r="G30" s="74">
        <v>1.5218036530000001</v>
      </c>
      <c r="H30" s="74">
        <v>3.2920311390000001</v>
      </c>
      <c r="I30" s="74">
        <v>1.5218036530000001</v>
      </c>
      <c r="J30" s="74">
        <v>36.964882991000003</v>
      </c>
      <c r="L30" s="75">
        <v>2</v>
      </c>
      <c r="M30" s="75">
        <v>2015</v>
      </c>
      <c r="N30" s="74">
        <v>22.038576979999998</v>
      </c>
      <c r="O30" s="74">
        <v>11.634274872000001</v>
      </c>
      <c r="P30" s="74">
        <v>33.672851852000001</v>
      </c>
      <c r="Q30" s="74">
        <v>1.770227486</v>
      </c>
      <c r="R30" s="74">
        <v>1.5218036530000001</v>
      </c>
      <c r="S30" s="74">
        <v>3.2920311390000001</v>
      </c>
      <c r="T30" s="74">
        <v>1.5218036530000001</v>
      </c>
      <c r="U30" s="74">
        <v>36.964882991000003</v>
      </c>
      <c r="W30" s="75">
        <v>2</v>
      </c>
      <c r="X30" s="75">
        <v>2015</v>
      </c>
      <c r="Y30" s="74">
        <v>22.038576979999998</v>
      </c>
      <c r="Z30" s="74">
        <v>11.634274872000001</v>
      </c>
      <c r="AA30" s="74">
        <v>33.672851852000001</v>
      </c>
      <c r="AB30" s="74">
        <v>1.770227486</v>
      </c>
      <c r="AC30" s="74">
        <v>1.5218036530000001</v>
      </c>
      <c r="AD30" s="74">
        <v>3.2920311390000001</v>
      </c>
      <c r="AE30" s="74">
        <v>1.5218036530000001</v>
      </c>
      <c r="AF30" s="74">
        <v>36.964882991000003</v>
      </c>
      <c r="AH30" s="75">
        <v>2</v>
      </c>
      <c r="AI30" s="75">
        <v>2015</v>
      </c>
      <c r="AJ30" s="74">
        <v>22.038576979999998</v>
      </c>
      <c r="AK30" s="74">
        <v>11.634274872000001</v>
      </c>
      <c r="AL30" s="74">
        <v>33.672851852000001</v>
      </c>
      <c r="AM30" s="74">
        <v>1.770227486</v>
      </c>
      <c r="AN30" s="74">
        <v>1.5218036530000001</v>
      </c>
      <c r="AO30" s="74">
        <v>3.2920311390000001</v>
      </c>
      <c r="AP30" s="74">
        <v>1.5218036530000001</v>
      </c>
      <c r="AQ30" s="74">
        <v>36.964882991000003</v>
      </c>
    </row>
    <row r="31" spans="1:43" ht="15" x14ac:dyDescent="0.25">
      <c r="A31" s="75">
        <v>3</v>
      </c>
      <c r="B31" s="75">
        <v>2015</v>
      </c>
      <c r="C31" s="74">
        <v>30.933193201000002</v>
      </c>
      <c r="D31" s="74">
        <v>13.998532432999999</v>
      </c>
      <c r="E31" s="74">
        <v>44.931725634000003</v>
      </c>
      <c r="F31" s="74">
        <v>2.116017211</v>
      </c>
      <c r="G31" s="74">
        <v>1.484945967</v>
      </c>
      <c r="H31" s="74">
        <v>3.6009631780000002</v>
      </c>
      <c r="I31" s="74">
        <v>1.484945967</v>
      </c>
      <c r="J31" s="74">
        <v>48.532688812000004</v>
      </c>
      <c r="L31" s="75">
        <v>3</v>
      </c>
      <c r="M31" s="75">
        <v>2015</v>
      </c>
      <c r="N31" s="74">
        <v>30.933193201000002</v>
      </c>
      <c r="O31" s="74">
        <v>13.998532432999999</v>
      </c>
      <c r="P31" s="74">
        <v>44.931725634000003</v>
      </c>
      <c r="Q31" s="74">
        <v>2.116017211</v>
      </c>
      <c r="R31" s="74">
        <v>1.484945967</v>
      </c>
      <c r="S31" s="74">
        <v>3.6009631780000002</v>
      </c>
      <c r="T31" s="74">
        <v>1.484945967</v>
      </c>
      <c r="U31" s="74">
        <v>48.532688812000004</v>
      </c>
      <c r="W31" s="75">
        <v>3</v>
      </c>
      <c r="X31" s="75">
        <v>2015</v>
      </c>
      <c r="Y31" s="74">
        <v>30.933193201000002</v>
      </c>
      <c r="Z31" s="74">
        <v>13.998532432999999</v>
      </c>
      <c r="AA31" s="74">
        <v>44.931725634000003</v>
      </c>
      <c r="AB31" s="74">
        <v>2.116017211</v>
      </c>
      <c r="AC31" s="74">
        <v>1.484945967</v>
      </c>
      <c r="AD31" s="74">
        <v>3.6009631780000002</v>
      </c>
      <c r="AE31" s="74">
        <v>1.484945967</v>
      </c>
      <c r="AF31" s="74">
        <v>48.532688812000004</v>
      </c>
      <c r="AH31" s="75">
        <v>3</v>
      </c>
      <c r="AI31" s="75">
        <v>2015</v>
      </c>
      <c r="AJ31" s="74">
        <v>30.933193201000002</v>
      </c>
      <c r="AK31" s="74">
        <v>13.998532432999999</v>
      </c>
      <c r="AL31" s="74">
        <v>44.931725634000003</v>
      </c>
      <c r="AM31" s="74">
        <v>2.116017211</v>
      </c>
      <c r="AN31" s="74">
        <v>1.484945967</v>
      </c>
      <c r="AO31" s="74">
        <v>3.6009631780000002</v>
      </c>
      <c r="AP31" s="74">
        <v>1.484945967</v>
      </c>
      <c r="AQ31" s="74">
        <v>48.532688812000004</v>
      </c>
    </row>
    <row r="32" spans="1:43" ht="15" x14ac:dyDescent="0.25">
      <c r="A32" s="75">
        <v>4</v>
      </c>
      <c r="B32" s="75">
        <v>2015</v>
      </c>
      <c r="C32" s="74">
        <v>17.477895547999999</v>
      </c>
      <c r="D32" s="74">
        <v>9.0488064720000008</v>
      </c>
      <c r="E32" s="74">
        <v>26.526702019999998</v>
      </c>
      <c r="F32" s="74">
        <v>1.4705619729999999</v>
      </c>
      <c r="G32" s="74">
        <v>1.442574633</v>
      </c>
      <c r="H32" s="74">
        <v>2.9131366060000001</v>
      </c>
      <c r="I32" s="74">
        <v>1.442574633</v>
      </c>
      <c r="J32" s="74">
        <v>29.439838626</v>
      </c>
      <c r="L32" s="75">
        <v>4</v>
      </c>
      <c r="M32" s="75">
        <v>2015</v>
      </c>
      <c r="N32" s="74">
        <v>17.477895547999999</v>
      </c>
      <c r="O32" s="74">
        <v>9.0488064720000008</v>
      </c>
      <c r="P32" s="74">
        <v>26.526702019999998</v>
      </c>
      <c r="Q32" s="74">
        <v>1.4705619729999999</v>
      </c>
      <c r="R32" s="74">
        <v>1.442574633</v>
      </c>
      <c r="S32" s="74">
        <v>2.9131366060000001</v>
      </c>
      <c r="T32" s="74">
        <v>1.442574633</v>
      </c>
      <c r="U32" s="74">
        <v>29.439838626</v>
      </c>
      <c r="W32" s="75">
        <v>4</v>
      </c>
      <c r="X32" s="75">
        <v>2015</v>
      </c>
      <c r="Y32" s="74">
        <v>17.477895547999999</v>
      </c>
      <c r="Z32" s="74">
        <v>9.0488064720000008</v>
      </c>
      <c r="AA32" s="74">
        <v>26.526702019999998</v>
      </c>
      <c r="AB32" s="74">
        <v>1.4705619729999999</v>
      </c>
      <c r="AC32" s="74">
        <v>1.442574633</v>
      </c>
      <c r="AD32" s="74">
        <v>2.9131366060000001</v>
      </c>
      <c r="AE32" s="74">
        <v>1.442574633</v>
      </c>
      <c r="AF32" s="74">
        <v>29.439838626</v>
      </c>
      <c r="AH32" s="75">
        <v>4</v>
      </c>
      <c r="AI32" s="75">
        <v>2015</v>
      </c>
      <c r="AJ32" s="74">
        <v>17.477895547999999</v>
      </c>
      <c r="AK32" s="74">
        <v>9.0488064720000008</v>
      </c>
      <c r="AL32" s="74">
        <v>26.526702019999998</v>
      </c>
      <c r="AM32" s="74">
        <v>1.4705619729999999</v>
      </c>
      <c r="AN32" s="74">
        <v>1.442574633</v>
      </c>
      <c r="AO32" s="74">
        <v>2.9131366060000001</v>
      </c>
      <c r="AP32" s="74">
        <v>1.442574633</v>
      </c>
      <c r="AQ32" s="74">
        <v>29.439838626</v>
      </c>
    </row>
    <row r="34" spans="1:46" s="76" customFormat="1" ht="15" x14ac:dyDescent="0.2">
      <c r="B34" s="77">
        <v>2009</v>
      </c>
      <c r="C34" s="78">
        <f>SUM(C5:C8)</f>
        <v>84.115618985999987</v>
      </c>
      <c r="D34" s="78">
        <f t="shared" ref="D34:J34" si="4">SUM(D5:D8)</f>
        <v>69.482611216999999</v>
      </c>
      <c r="E34" s="78">
        <f t="shared" si="4"/>
        <v>153.59823020299999</v>
      </c>
      <c r="F34" s="78">
        <f t="shared" si="4"/>
        <v>9.5565814099999997</v>
      </c>
      <c r="G34" s="78">
        <f t="shared" si="4"/>
        <v>10.7902022307</v>
      </c>
      <c r="H34" s="78">
        <f t="shared" si="4"/>
        <v>20.346783640699996</v>
      </c>
      <c r="I34" s="78">
        <f t="shared" si="4"/>
        <v>10.7902022307</v>
      </c>
      <c r="J34" s="78">
        <f t="shared" si="4"/>
        <v>184.7352160744</v>
      </c>
      <c r="K34" s="66"/>
      <c r="M34" s="77">
        <v>2009</v>
      </c>
      <c r="N34" s="78">
        <f>SUM(N5:N8)</f>
        <v>84.115618985999987</v>
      </c>
      <c r="O34" s="78">
        <f t="shared" ref="O34:U34" si="5">SUM(O5:O8)</f>
        <v>69.482611216999999</v>
      </c>
      <c r="P34" s="78">
        <f t="shared" si="5"/>
        <v>153.59823020299999</v>
      </c>
      <c r="Q34" s="78">
        <f t="shared" si="5"/>
        <v>9.5565814099999997</v>
      </c>
      <c r="R34" s="78">
        <f t="shared" si="5"/>
        <v>10.7902022307</v>
      </c>
      <c r="S34" s="78">
        <f t="shared" si="5"/>
        <v>20.346783640699996</v>
      </c>
      <c r="T34" s="78">
        <f t="shared" si="5"/>
        <v>10.7902022307</v>
      </c>
      <c r="U34" s="78">
        <f t="shared" si="5"/>
        <v>184.7352160744</v>
      </c>
      <c r="V34" s="66"/>
      <c r="X34" s="77">
        <v>2009</v>
      </c>
      <c r="Y34" s="78">
        <f>SUM(Y5:Y8)</f>
        <v>84.115618985999987</v>
      </c>
      <c r="Z34" s="78">
        <f t="shared" ref="Z34:AF34" si="6">SUM(Z5:Z8)</f>
        <v>69.482611216999999</v>
      </c>
      <c r="AA34" s="78">
        <f t="shared" si="6"/>
        <v>153.59823020299999</v>
      </c>
      <c r="AB34" s="78">
        <f t="shared" si="6"/>
        <v>9.5565814099999997</v>
      </c>
      <c r="AC34" s="78">
        <f t="shared" si="6"/>
        <v>10.7902022307</v>
      </c>
      <c r="AD34" s="78">
        <f t="shared" si="6"/>
        <v>20.346783640699996</v>
      </c>
      <c r="AE34" s="78">
        <f t="shared" si="6"/>
        <v>10.7902022307</v>
      </c>
      <c r="AF34" s="78">
        <f t="shared" si="6"/>
        <v>184.7352160744</v>
      </c>
      <c r="AG34" s="66"/>
      <c r="AI34" s="77">
        <v>2009</v>
      </c>
      <c r="AJ34" s="78">
        <f>SUM(AJ5:AJ8)</f>
        <v>84.115618985999987</v>
      </c>
      <c r="AK34" s="78">
        <f t="shared" ref="AK34:AQ34" si="7">SUM(AK5:AK8)</f>
        <v>69.482611216999999</v>
      </c>
      <c r="AL34" s="78">
        <f t="shared" si="7"/>
        <v>153.59823020299999</v>
      </c>
      <c r="AM34" s="78">
        <f t="shared" si="7"/>
        <v>9.5565814099999997</v>
      </c>
      <c r="AN34" s="78">
        <f t="shared" si="7"/>
        <v>10.7902022307</v>
      </c>
      <c r="AO34" s="78">
        <f t="shared" si="7"/>
        <v>20.346783640699996</v>
      </c>
      <c r="AP34" s="78">
        <f t="shared" si="7"/>
        <v>10.7902022307</v>
      </c>
      <c r="AQ34" s="78">
        <f t="shared" si="7"/>
        <v>184.7352160744</v>
      </c>
      <c r="AR34" s="66"/>
      <c r="AS34" s="66"/>
      <c r="AT34" s="66"/>
    </row>
    <row r="35" spans="1:46" s="76" customFormat="1" ht="15" x14ac:dyDescent="0.2">
      <c r="B35" s="77">
        <v>2010</v>
      </c>
      <c r="C35" s="78">
        <f>SUM(C9:C12)</f>
        <v>79.690942656000004</v>
      </c>
      <c r="D35" s="78">
        <f t="shared" ref="D35:J35" si="8">SUM(D9:D12)</f>
        <v>77.153907591000007</v>
      </c>
      <c r="E35" s="78">
        <f t="shared" si="8"/>
        <v>156.84485024700001</v>
      </c>
      <c r="F35" s="78">
        <f t="shared" si="8"/>
        <v>13.319057369999999</v>
      </c>
      <c r="G35" s="78">
        <f t="shared" si="8"/>
        <v>14.484833105999998</v>
      </c>
      <c r="H35" s="78">
        <f t="shared" si="8"/>
        <v>27.803890475999996</v>
      </c>
      <c r="I35" s="78">
        <f t="shared" si="8"/>
        <v>14.484833105999998</v>
      </c>
      <c r="J35" s="78">
        <f t="shared" si="8"/>
        <v>199.133573829</v>
      </c>
      <c r="K35" s="66"/>
      <c r="M35" s="77">
        <v>2010</v>
      </c>
      <c r="N35" s="78">
        <f>SUM(N9:N12)</f>
        <v>79.690942656000004</v>
      </c>
      <c r="O35" s="78">
        <f t="shared" ref="O35:U35" si="9">SUM(O9:O12)</f>
        <v>77.153907591000007</v>
      </c>
      <c r="P35" s="78">
        <f t="shared" si="9"/>
        <v>156.84485024700001</v>
      </c>
      <c r="Q35" s="78">
        <f t="shared" si="9"/>
        <v>13.319057369999999</v>
      </c>
      <c r="R35" s="78">
        <f t="shared" si="9"/>
        <v>14.484833105999998</v>
      </c>
      <c r="S35" s="78">
        <f t="shared" si="9"/>
        <v>27.803890475999996</v>
      </c>
      <c r="T35" s="78">
        <f t="shared" si="9"/>
        <v>14.484833105999998</v>
      </c>
      <c r="U35" s="78">
        <f t="shared" si="9"/>
        <v>199.133573829</v>
      </c>
      <c r="V35" s="66"/>
      <c r="X35" s="77">
        <v>2010</v>
      </c>
      <c r="Y35" s="78">
        <f>SUM(Y9:Y12)</f>
        <v>79.690942656000004</v>
      </c>
      <c r="Z35" s="78">
        <f t="shared" ref="Z35:AF35" si="10">SUM(Z9:Z12)</f>
        <v>77.153907591000007</v>
      </c>
      <c r="AA35" s="78">
        <f t="shared" si="10"/>
        <v>156.84485024700001</v>
      </c>
      <c r="AB35" s="78">
        <f t="shared" si="10"/>
        <v>13.319057369999999</v>
      </c>
      <c r="AC35" s="78">
        <f t="shared" si="10"/>
        <v>14.484833105999998</v>
      </c>
      <c r="AD35" s="78">
        <f t="shared" si="10"/>
        <v>27.803890475999996</v>
      </c>
      <c r="AE35" s="78">
        <f t="shared" si="10"/>
        <v>14.484833105999998</v>
      </c>
      <c r="AF35" s="78">
        <f t="shared" si="10"/>
        <v>199.133573829</v>
      </c>
      <c r="AG35" s="66"/>
      <c r="AI35" s="77">
        <v>2010</v>
      </c>
      <c r="AJ35" s="78">
        <f>SUM(AJ9:AJ12)</f>
        <v>79.690942656000004</v>
      </c>
      <c r="AK35" s="78">
        <f t="shared" ref="AK35:AQ35" si="11">SUM(AK9:AK12)</f>
        <v>77.153907591000007</v>
      </c>
      <c r="AL35" s="78">
        <f t="shared" si="11"/>
        <v>156.84485024700001</v>
      </c>
      <c r="AM35" s="78">
        <f t="shared" si="11"/>
        <v>13.319057369999999</v>
      </c>
      <c r="AN35" s="78">
        <f t="shared" si="11"/>
        <v>14.484833105999998</v>
      </c>
      <c r="AO35" s="78">
        <f t="shared" si="11"/>
        <v>27.803890475999996</v>
      </c>
      <c r="AP35" s="78">
        <f t="shared" si="11"/>
        <v>14.484833105999998</v>
      </c>
      <c r="AQ35" s="78">
        <f t="shared" si="11"/>
        <v>199.133573829</v>
      </c>
      <c r="AR35" s="66"/>
      <c r="AS35" s="66"/>
      <c r="AT35" s="66"/>
    </row>
    <row r="36" spans="1:46" s="76" customFormat="1" ht="15" x14ac:dyDescent="0.2">
      <c r="B36" s="77">
        <v>2011</v>
      </c>
      <c r="C36" s="78">
        <f>SUM(C13:C16)</f>
        <v>75.401064712000007</v>
      </c>
      <c r="D36" s="78">
        <f t="shared" ref="D36:J36" si="12">SUM(D13:D16)</f>
        <v>75.796863223999992</v>
      </c>
      <c r="E36" s="78">
        <f t="shared" si="12"/>
        <v>151.19792793599999</v>
      </c>
      <c r="F36" s="78">
        <f t="shared" si="12"/>
        <v>11.741609742000001</v>
      </c>
      <c r="G36" s="78">
        <f t="shared" si="12"/>
        <v>13.825932262</v>
      </c>
      <c r="H36" s="78">
        <f t="shared" si="12"/>
        <v>25.567542004</v>
      </c>
      <c r="I36" s="78">
        <f t="shared" si="12"/>
        <v>13.825932262</v>
      </c>
      <c r="J36" s="78">
        <f t="shared" si="12"/>
        <v>190.59140220199998</v>
      </c>
      <c r="K36" s="66"/>
      <c r="M36" s="77">
        <v>2011</v>
      </c>
      <c r="N36" s="78">
        <f>SUM(N13:N16)</f>
        <v>75.401064712000007</v>
      </c>
      <c r="O36" s="78">
        <f t="shared" ref="O36:U36" si="13">SUM(O13:O16)</f>
        <v>75.796863223999992</v>
      </c>
      <c r="P36" s="78">
        <f t="shared" si="13"/>
        <v>151.19792793599999</v>
      </c>
      <c r="Q36" s="78">
        <f t="shared" si="13"/>
        <v>11.741609742000001</v>
      </c>
      <c r="R36" s="78">
        <f t="shared" si="13"/>
        <v>13.825932262</v>
      </c>
      <c r="S36" s="78">
        <f t="shared" si="13"/>
        <v>25.567542004</v>
      </c>
      <c r="T36" s="78">
        <f t="shared" si="13"/>
        <v>13.825932262</v>
      </c>
      <c r="U36" s="78">
        <f t="shared" si="13"/>
        <v>190.59140220199998</v>
      </c>
      <c r="V36" s="66"/>
      <c r="X36" s="77">
        <v>2011</v>
      </c>
      <c r="Y36" s="78">
        <f>SUM(Y13:Y16)</f>
        <v>75.401064712000007</v>
      </c>
      <c r="Z36" s="78">
        <f t="shared" ref="Z36:AF36" si="14">SUM(Z13:Z16)</f>
        <v>75.796863223999992</v>
      </c>
      <c r="AA36" s="78">
        <f t="shared" si="14"/>
        <v>151.19792793599999</v>
      </c>
      <c r="AB36" s="78">
        <f t="shared" si="14"/>
        <v>11.741609742000001</v>
      </c>
      <c r="AC36" s="78">
        <f t="shared" si="14"/>
        <v>13.825932262</v>
      </c>
      <c r="AD36" s="78">
        <f t="shared" si="14"/>
        <v>25.567542004</v>
      </c>
      <c r="AE36" s="78">
        <f t="shared" si="14"/>
        <v>13.825932262</v>
      </c>
      <c r="AF36" s="78">
        <f t="shared" si="14"/>
        <v>190.59140220199998</v>
      </c>
      <c r="AG36" s="66"/>
      <c r="AI36" s="77">
        <v>2011</v>
      </c>
      <c r="AJ36" s="78">
        <f>SUM(AJ13:AJ16)</f>
        <v>75.401064712000007</v>
      </c>
      <c r="AK36" s="78">
        <f t="shared" ref="AK36:AQ36" si="15">SUM(AK13:AK16)</f>
        <v>75.796863223999992</v>
      </c>
      <c r="AL36" s="78">
        <f t="shared" si="15"/>
        <v>151.19792793599999</v>
      </c>
      <c r="AM36" s="78">
        <f t="shared" si="15"/>
        <v>11.741609742000001</v>
      </c>
      <c r="AN36" s="78">
        <f t="shared" si="15"/>
        <v>13.825932262</v>
      </c>
      <c r="AO36" s="78">
        <f t="shared" si="15"/>
        <v>25.567542004</v>
      </c>
      <c r="AP36" s="78">
        <f t="shared" si="15"/>
        <v>13.825932262</v>
      </c>
      <c r="AQ36" s="78">
        <f t="shared" si="15"/>
        <v>190.59140220199998</v>
      </c>
      <c r="AR36" s="66"/>
      <c r="AS36" s="66"/>
      <c r="AT36" s="66"/>
    </row>
    <row r="37" spans="1:46" s="76" customFormat="1" ht="15" x14ac:dyDescent="0.2">
      <c r="B37" s="77">
        <v>2012</v>
      </c>
      <c r="C37" s="78">
        <f>SUM(C17:C20)</f>
        <v>81.659004503999995</v>
      </c>
      <c r="D37" s="78">
        <f t="shared" ref="D37:J37" si="16">SUM(D17:D20)</f>
        <v>71.147027010000002</v>
      </c>
      <c r="E37" s="78">
        <f t="shared" si="16"/>
        <v>152.80603151400001</v>
      </c>
      <c r="F37" s="78">
        <f t="shared" si="16"/>
        <v>9.9229928740000002</v>
      </c>
      <c r="G37" s="78">
        <f t="shared" si="16"/>
        <v>11.545135468</v>
      </c>
      <c r="H37" s="78">
        <f t="shared" si="16"/>
        <v>21.468128342</v>
      </c>
      <c r="I37" s="78">
        <f t="shared" si="16"/>
        <v>11.545135468</v>
      </c>
      <c r="J37" s="78">
        <f t="shared" si="16"/>
        <v>185.819295324</v>
      </c>
      <c r="K37" s="66"/>
      <c r="M37" s="77">
        <v>2012</v>
      </c>
      <c r="N37" s="78">
        <f>SUM(N17:N20)</f>
        <v>81.659004503999995</v>
      </c>
      <c r="O37" s="78">
        <f t="shared" ref="O37:U37" si="17">SUM(O17:O20)</f>
        <v>71.147027010000002</v>
      </c>
      <c r="P37" s="78">
        <f t="shared" si="17"/>
        <v>152.80603151400001</v>
      </c>
      <c r="Q37" s="78">
        <f t="shared" si="17"/>
        <v>9.9229928740000002</v>
      </c>
      <c r="R37" s="78">
        <f t="shared" si="17"/>
        <v>11.545135468</v>
      </c>
      <c r="S37" s="78">
        <f t="shared" si="17"/>
        <v>21.468128342</v>
      </c>
      <c r="T37" s="78">
        <f t="shared" si="17"/>
        <v>11.545135468</v>
      </c>
      <c r="U37" s="78">
        <f t="shared" si="17"/>
        <v>185.819295324</v>
      </c>
      <c r="V37" s="66"/>
      <c r="X37" s="77">
        <v>2012</v>
      </c>
      <c r="Y37" s="78">
        <f>SUM(Y17:Y20)</f>
        <v>81.659004503999995</v>
      </c>
      <c r="Z37" s="78">
        <f t="shared" ref="Z37:AF37" si="18">SUM(Z17:Z20)</f>
        <v>71.147027010000002</v>
      </c>
      <c r="AA37" s="78">
        <f t="shared" si="18"/>
        <v>152.80603151400001</v>
      </c>
      <c r="AB37" s="78">
        <f t="shared" si="18"/>
        <v>9.9229928740000002</v>
      </c>
      <c r="AC37" s="78">
        <f t="shared" si="18"/>
        <v>11.545135468</v>
      </c>
      <c r="AD37" s="78">
        <f t="shared" si="18"/>
        <v>21.468128342</v>
      </c>
      <c r="AE37" s="78">
        <f t="shared" si="18"/>
        <v>11.545135468</v>
      </c>
      <c r="AF37" s="78">
        <f t="shared" si="18"/>
        <v>185.819295324</v>
      </c>
      <c r="AG37" s="66"/>
      <c r="AI37" s="77">
        <v>2012</v>
      </c>
      <c r="AJ37" s="78">
        <f>SUM(AJ17:AJ20)</f>
        <v>81.659004503999995</v>
      </c>
      <c r="AK37" s="78">
        <f t="shared" ref="AK37:AQ37" si="19">SUM(AK17:AK20)</f>
        <v>71.147027010000002</v>
      </c>
      <c r="AL37" s="78">
        <f t="shared" si="19"/>
        <v>152.80603151400001</v>
      </c>
      <c r="AM37" s="78">
        <f t="shared" si="19"/>
        <v>9.9229928740000002</v>
      </c>
      <c r="AN37" s="78">
        <f t="shared" si="19"/>
        <v>11.545135468</v>
      </c>
      <c r="AO37" s="78">
        <f t="shared" si="19"/>
        <v>21.468128342</v>
      </c>
      <c r="AP37" s="78">
        <f t="shared" si="19"/>
        <v>11.545135468</v>
      </c>
      <c r="AQ37" s="78">
        <f t="shared" si="19"/>
        <v>185.819295324</v>
      </c>
      <c r="AR37" s="66"/>
      <c r="AS37" s="66"/>
      <c r="AT37" s="66"/>
    </row>
    <row r="38" spans="1:46" s="76" customFormat="1" ht="15" x14ac:dyDescent="0.2">
      <c r="B38" s="77">
        <v>2013</v>
      </c>
      <c r="C38" s="78">
        <f t="shared" ref="C38:J38" si="20">SUM(C20:C23)</f>
        <v>80.600826050999999</v>
      </c>
      <c r="D38" s="78">
        <f t="shared" si="20"/>
        <v>58.746766867999995</v>
      </c>
      <c r="E38" s="78">
        <f t="shared" si="20"/>
        <v>139.34759291899999</v>
      </c>
      <c r="F38" s="78">
        <f t="shared" si="20"/>
        <v>9.7544833359999998</v>
      </c>
      <c r="G38" s="78">
        <f t="shared" si="20"/>
        <v>9.1619050180000006</v>
      </c>
      <c r="H38" s="78">
        <f t="shared" si="20"/>
        <v>18.916388353999999</v>
      </c>
      <c r="I38" s="78">
        <f t="shared" si="20"/>
        <v>9.1619050180000006</v>
      </c>
      <c r="J38" s="78">
        <f t="shared" si="20"/>
        <v>167.42588629100001</v>
      </c>
      <c r="K38" s="66"/>
      <c r="M38" s="77">
        <v>2013</v>
      </c>
      <c r="N38" s="78">
        <f t="shared" ref="N38:U38" si="21">SUM(N20:N23)</f>
        <v>80.600826050999999</v>
      </c>
      <c r="O38" s="78">
        <f t="shared" si="21"/>
        <v>58.746766867999995</v>
      </c>
      <c r="P38" s="78">
        <f t="shared" si="21"/>
        <v>139.34759291899999</v>
      </c>
      <c r="Q38" s="78">
        <f t="shared" si="21"/>
        <v>9.7544833359999998</v>
      </c>
      <c r="R38" s="78">
        <f t="shared" si="21"/>
        <v>9.1619050180000006</v>
      </c>
      <c r="S38" s="78">
        <f t="shared" si="21"/>
        <v>18.916388353999999</v>
      </c>
      <c r="T38" s="78">
        <f t="shared" si="21"/>
        <v>9.1619050180000006</v>
      </c>
      <c r="U38" s="78">
        <f t="shared" si="21"/>
        <v>167.42588629100001</v>
      </c>
      <c r="V38" s="66"/>
      <c r="X38" s="77">
        <v>2013</v>
      </c>
      <c r="Y38" s="78">
        <f t="shared" ref="Y38:AF38" si="22">SUM(Y20:Y23)</f>
        <v>80.600826050999999</v>
      </c>
      <c r="Z38" s="78">
        <f t="shared" si="22"/>
        <v>58.746766867999995</v>
      </c>
      <c r="AA38" s="78">
        <f t="shared" si="22"/>
        <v>139.34759291899999</v>
      </c>
      <c r="AB38" s="78">
        <f t="shared" si="22"/>
        <v>9.7544833359999998</v>
      </c>
      <c r="AC38" s="78">
        <f t="shared" si="22"/>
        <v>9.1619050180000006</v>
      </c>
      <c r="AD38" s="78">
        <f t="shared" si="22"/>
        <v>18.916388353999999</v>
      </c>
      <c r="AE38" s="78">
        <f t="shared" si="22"/>
        <v>9.1619050180000006</v>
      </c>
      <c r="AF38" s="78">
        <f t="shared" si="22"/>
        <v>167.42588629100001</v>
      </c>
      <c r="AG38" s="66"/>
      <c r="AI38" s="77">
        <v>2013</v>
      </c>
      <c r="AJ38" s="78">
        <f t="shared" ref="AJ38:AQ38" si="23">SUM(AJ20:AJ23)</f>
        <v>80.600826050999999</v>
      </c>
      <c r="AK38" s="78">
        <f t="shared" si="23"/>
        <v>58.746766867999995</v>
      </c>
      <c r="AL38" s="78">
        <f t="shared" si="23"/>
        <v>139.34759291899999</v>
      </c>
      <c r="AM38" s="78">
        <f t="shared" si="23"/>
        <v>9.7544833359999998</v>
      </c>
      <c r="AN38" s="78">
        <f t="shared" si="23"/>
        <v>9.1619050180000006</v>
      </c>
      <c r="AO38" s="78">
        <f t="shared" si="23"/>
        <v>18.916388353999999</v>
      </c>
      <c r="AP38" s="78">
        <f t="shared" si="23"/>
        <v>9.1619050180000006</v>
      </c>
      <c r="AQ38" s="78">
        <f t="shared" si="23"/>
        <v>167.42588629100001</v>
      </c>
      <c r="AR38" s="66"/>
      <c r="AS38" s="66"/>
      <c r="AT38" s="66"/>
    </row>
    <row r="39" spans="1:46" s="76" customFormat="1" ht="15" x14ac:dyDescent="0.2">
      <c r="B39" s="77">
        <v>2014</v>
      </c>
      <c r="C39" s="78">
        <f>SUM(C25:C28)</f>
        <v>83.088570519000001</v>
      </c>
      <c r="D39" s="78">
        <f t="shared" ref="D39:H39" si="24">SUM(D25:D28)</f>
        <v>50.538469093000003</v>
      </c>
      <c r="E39" s="78">
        <f t="shared" si="24"/>
        <v>133.627039612</v>
      </c>
      <c r="F39" s="78">
        <f t="shared" si="24"/>
        <v>8.0399419479999992</v>
      </c>
      <c r="G39" s="78">
        <f t="shared" si="24"/>
        <v>6.5118250040000003</v>
      </c>
      <c r="H39" s="78">
        <f t="shared" si="24"/>
        <v>14.551766951999999</v>
      </c>
      <c r="I39" s="78">
        <f>SUM(I25:I28)</f>
        <v>6.5118250040000003</v>
      </c>
      <c r="J39" s="78">
        <f>SUM(J25:J28)</f>
        <v>154.69063156800001</v>
      </c>
      <c r="K39" s="66"/>
      <c r="M39" s="77">
        <v>2014</v>
      </c>
      <c r="N39" s="78">
        <f>SUM(N25:N28)</f>
        <v>83.088570519000001</v>
      </c>
      <c r="O39" s="78">
        <f t="shared" ref="O39:S39" si="25">SUM(O25:O28)</f>
        <v>50.538469093000003</v>
      </c>
      <c r="P39" s="78">
        <f t="shared" si="25"/>
        <v>133.627039612</v>
      </c>
      <c r="Q39" s="78">
        <f t="shared" si="25"/>
        <v>8.0399419479999992</v>
      </c>
      <c r="R39" s="78">
        <f t="shared" si="25"/>
        <v>6.5118250040000003</v>
      </c>
      <c r="S39" s="78">
        <f t="shared" si="25"/>
        <v>14.551766951999999</v>
      </c>
      <c r="T39" s="78">
        <f>SUM(T25:T28)</f>
        <v>6.5118250040000003</v>
      </c>
      <c r="U39" s="78">
        <f>SUM(U25:U28)</f>
        <v>154.69063156800001</v>
      </c>
      <c r="V39" s="66"/>
      <c r="X39" s="77">
        <v>2014</v>
      </c>
      <c r="Y39" s="78">
        <f>SUM(Y25:Y28)</f>
        <v>83.088570519000001</v>
      </c>
      <c r="Z39" s="78">
        <f t="shared" ref="Z39:AD39" si="26">SUM(Z25:Z28)</f>
        <v>50.538469093000003</v>
      </c>
      <c r="AA39" s="78">
        <f t="shared" si="26"/>
        <v>133.627039612</v>
      </c>
      <c r="AB39" s="78">
        <f t="shared" si="26"/>
        <v>8.0399419479999992</v>
      </c>
      <c r="AC39" s="78">
        <f t="shared" si="26"/>
        <v>6.5118250040000003</v>
      </c>
      <c r="AD39" s="78">
        <f t="shared" si="26"/>
        <v>14.551766951999999</v>
      </c>
      <c r="AE39" s="78">
        <f>SUM(AE25:AE28)</f>
        <v>6.5118250040000003</v>
      </c>
      <c r="AF39" s="78">
        <f>SUM(AF25:AF28)</f>
        <v>154.69063156800001</v>
      </c>
      <c r="AG39" s="66"/>
      <c r="AI39" s="77">
        <v>2014</v>
      </c>
      <c r="AJ39" s="78">
        <f>SUM(AJ25:AJ28)</f>
        <v>83.088570519000001</v>
      </c>
      <c r="AK39" s="78">
        <f t="shared" ref="AK39:AO39" si="27">SUM(AK25:AK28)</f>
        <v>50.538469093000003</v>
      </c>
      <c r="AL39" s="78">
        <f t="shared" si="27"/>
        <v>133.627039612</v>
      </c>
      <c r="AM39" s="78">
        <f t="shared" si="27"/>
        <v>8.0399419479999992</v>
      </c>
      <c r="AN39" s="78">
        <f t="shared" si="27"/>
        <v>6.5118250040000003</v>
      </c>
      <c r="AO39" s="78">
        <f t="shared" si="27"/>
        <v>14.551766951999999</v>
      </c>
      <c r="AP39" s="78">
        <f>SUM(AP25:AP28)</f>
        <v>6.5118250040000003</v>
      </c>
      <c r="AQ39" s="78">
        <f>SUM(AQ25:AQ28)</f>
        <v>154.69063156800001</v>
      </c>
      <c r="AR39" s="66"/>
      <c r="AS39" s="66"/>
      <c r="AT39" s="66"/>
    </row>
    <row r="40" spans="1:46" s="76" customFormat="1" ht="15" x14ac:dyDescent="0.2">
      <c r="B40" s="77">
        <v>2015</v>
      </c>
      <c r="C40" s="78">
        <f>SUM(C29:C32)</f>
        <v>86.415232000999993</v>
      </c>
      <c r="D40" s="78">
        <f t="shared" ref="D40:J40" si="28">SUM(D29:D32)</f>
        <v>45.556234134</v>
      </c>
      <c r="E40" s="78">
        <f t="shared" si="28"/>
        <v>131.97146613499999</v>
      </c>
      <c r="F40" s="78">
        <f t="shared" si="28"/>
        <v>7.0401857629999993</v>
      </c>
      <c r="G40" s="78">
        <f t="shared" si="28"/>
        <v>6.0108071659999993</v>
      </c>
      <c r="H40" s="78">
        <f t="shared" si="28"/>
        <v>13.050992929000001</v>
      </c>
      <c r="I40" s="78">
        <f t="shared" si="28"/>
        <v>6.0108071659999993</v>
      </c>
      <c r="J40" s="78">
        <f t="shared" si="28"/>
        <v>145.022459064</v>
      </c>
      <c r="K40" s="66"/>
      <c r="M40" s="77">
        <v>2015</v>
      </c>
      <c r="N40" s="78">
        <f>SUM(N29:N32)</f>
        <v>86.415232000999993</v>
      </c>
      <c r="O40" s="78">
        <f t="shared" ref="O40:U40" si="29">SUM(O29:O32)</f>
        <v>45.556234134</v>
      </c>
      <c r="P40" s="78">
        <f t="shared" si="29"/>
        <v>131.97146613499999</v>
      </c>
      <c r="Q40" s="78">
        <f t="shared" si="29"/>
        <v>7.0401857629999993</v>
      </c>
      <c r="R40" s="78">
        <f t="shared" si="29"/>
        <v>6.0108071659999993</v>
      </c>
      <c r="S40" s="78">
        <f t="shared" si="29"/>
        <v>13.050992929000001</v>
      </c>
      <c r="T40" s="78">
        <f t="shared" si="29"/>
        <v>6.0108071659999993</v>
      </c>
      <c r="U40" s="78">
        <f t="shared" si="29"/>
        <v>145.022459064</v>
      </c>
      <c r="V40" s="66"/>
      <c r="X40" s="77">
        <v>2015</v>
      </c>
      <c r="Y40" s="78">
        <f>SUM(Y29:Y32)</f>
        <v>86.415232000999993</v>
      </c>
      <c r="Z40" s="78">
        <f t="shared" ref="Z40:AF40" si="30">SUM(Z29:Z32)</f>
        <v>45.556234134</v>
      </c>
      <c r="AA40" s="78">
        <f t="shared" si="30"/>
        <v>131.97146613499999</v>
      </c>
      <c r="AB40" s="78">
        <f t="shared" si="30"/>
        <v>7.0401857629999993</v>
      </c>
      <c r="AC40" s="78">
        <f t="shared" si="30"/>
        <v>6.0108071659999993</v>
      </c>
      <c r="AD40" s="78">
        <f t="shared" si="30"/>
        <v>13.050992929000001</v>
      </c>
      <c r="AE40" s="78">
        <f t="shared" si="30"/>
        <v>6.0108071659999993</v>
      </c>
      <c r="AF40" s="78">
        <f t="shared" si="30"/>
        <v>145.022459064</v>
      </c>
      <c r="AG40" s="66"/>
      <c r="AI40" s="77">
        <v>2015</v>
      </c>
      <c r="AJ40" s="78">
        <f>SUM(AJ29:AJ32)</f>
        <v>86.415232000999993</v>
      </c>
      <c r="AK40" s="78">
        <f t="shared" ref="AK40:AQ40" si="31">SUM(AK29:AK32)</f>
        <v>45.556234134</v>
      </c>
      <c r="AL40" s="78">
        <f t="shared" si="31"/>
        <v>131.97146613499999</v>
      </c>
      <c r="AM40" s="78">
        <f t="shared" si="31"/>
        <v>7.0401857629999993</v>
      </c>
      <c r="AN40" s="78">
        <f t="shared" si="31"/>
        <v>6.0108071659999993</v>
      </c>
      <c r="AO40" s="78">
        <f t="shared" si="31"/>
        <v>13.050992929000001</v>
      </c>
      <c r="AP40" s="78">
        <f t="shared" si="31"/>
        <v>6.0108071659999993</v>
      </c>
      <c r="AQ40" s="78">
        <f t="shared" si="31"/>
        <v>145.022459064</v>
      </c>
      <c r="AR40" s="66"/>
      <c r="AS40" s="66"/>
      <c r="AT40" s="66"/>
    </row>
    <row r="41" spans="1:46" s="80" customFormat="1" ht="19.5" customHeight="1" x14ac:dyDescent="0.2">
      <c r="A41" s="79" t="s">
        <v>0</v>
      </c>
      <c r="C41" s="81"/>
      <c r="K41" s="66"/>
      <c r="L41" s="79" t="s">
        <v>89</v>
      </c>
      <c r="N41" s="81"/>
      <c r="V41" s="66"/>
      <c r="W41" s="79" t="s">
        <v>0</v>
      </c>
      <c r="Y41" s="81"/>
      <c r="AG41" s="66"/>
      <c r="AH41" s="79" t="s">
        <v>0</v>
      </c>
      <c r="AJ41" s="81"/>
      <c r="AR41" s="66"/>
      <c r="AS41" s="66"/>
      <c r="AT41" s="66"/>
    </row>
    <row r="42" spans="1:46" s="80" customFormat="1" x14ac:dyDescent="0.2">
      <c r="B42" s="80" t="s">
        <v>1</v>
      </c>
      <c r="C42" s="25">
        <f t="shared" ref="C42:J47" si="32">C35/C34-1</f>
        <v>-5.260231551926664E-2</v>
      </c>
      <c r="D42" s="25">
        <f t="shared" si="32"/>
        <v>0.11040598848598115</v>
      </c>
      <c r="E42" s="25">
        <f t="shared" si="32"/>
        <v>2.1137092788824363E-2</v>
      </c>
      <c r="F42" s="25">
        <f t="shared" si="32"/>
        <v>0.39370521722997598</v>
      </c>
      <c r="G42" s="25">
        <f t="shared" si="32"/>
        <v>0.34240608250956872</v>
      </c>
      <c r="H42" s="25">
        <f t="shared" si="32"/>
        <v>0.36650052248962983</v>
      </c>
      <c r="I42" s="25">
        <f t="shared" si="32"/>
        <v>0.34240608250956872</v>
      </c>
      <c r="J42" s="25">
        <f t="shared" si="32"/>
        <v>7.7940514324032373E-2</v>
      </c>
      <c r="K42" s="66"/>
      <c r="M42" s="80" t="s">
        <v>1</v>
      </c>
      <c r="N42" s="25">
        <f t="shared" ref="N42:U47" si="33">N35/N34-1</f>
        <v>-5.260231551926664E-2</v>
      </c>
      <c r="O42" s="25">
        <f t="shared" si="33"/>
        <v>0.11040598848598115</v>
      </c>
      <c r="P42" s="25">
        <f t="shared" si="33"/>
        <v>2.1137092788824363E-2</v>
      </c>
      <c r="Q42" s="25">
        <f t="shared" si="33"/>
        <v>0.39370521722997598</v>
      </c>
      <c r="R42" s="25">
        <f t="shared" si="33"/>
        <v>0.34240608250956872</v>
      </c>
      <c r="S42" s="25">
        <f t="shared" si="33"/>
        <v>0.36650052248962983</v>
      </c>
      <c r="T42" s="25">
        <f t="shared" si="33"/>
        <v>0.34240608250956872</v>
      </c>
      <c r="U42" s="25">
        <f t="shared" si="33"/>
        <v>7.7940514324032373E-2</v>
      </c>
      <c r="V42" s="66"/>
      <c r="X42" s="80" t="s">
        <v>1</v>
      </c>
      <c r="Y42" s="25">
        <f t="shared" ref="Y42:AF47" si="34">Y35/Y34-1</f>
        <v>-5.260231551926664E-2</v>
      </c>
      <c r="Z42" s="25">
        <f t="shared" si="34"/>
        <v>0.11040598848598115</v>
      </c>
      <c r="AA42" s="25">
        <f t="shared" si="34"/>
        <v>2.1137092788824363E-2</v>
      </c>
      <c r="AB42" s="25">
        <f t="shared" si="34"/>
        <v>0.39370521722997598</v>
      </c>
      <c r="AC42" s="25">
        <f t="shared" si="34"/>
        <v>0.34240608250956872</v>
      </c>
      <c r="AD42" s="25">
        <f t="shared" si="34"/>
        <v>0.36650052248962983</v>
      </c>
      <c r="AE42" s="25">
        <f t="shared" si="34"/>
        <v>0.34240608250956872</v>
      </c>
      <c r="AF42" s="25">
        <f t="shared" si="34"/>
        <v>7.7940514324032373E-2</v>
      </c>
      <c r="AG42" s="66"/>
      <c r="AI42" s="80" t="s">
        <v>1</v>
      </c>
      <c r="AJ42" s="25">
        <f t="shared" ref="AJ42:AQ47" si="35">AJ35/AJ34-1</f>
        <v>-5.260231551926664E-2</v>
      </c>
      <c r="AK42" s="25">
        <f t="shared" si="35"/>
        <v>0.11040598848598115</v>
      </c>
      <c r="AL42" s="25">
        <f t="shared" si="35"/>
        <v>2.1137092788824363E-2</v>
      </c>
      <c r="AM42" s="25">
        <f t="shared" si="35"/>
        <v>0.39370521722997598</v>
      </c>
      <c r="AN42" s="25">
        <f t="shared" si="35"/>
        <v>0.34240608250956872</v>
      </c>
      <c r="AO42" s="25">
        <f t="shared" si="35"/>
        <v>0.36650052248962983</v>
      </c>
      <c r="AP42" s="25">
        <f t="shared" si="35"/>
        <v>0.34240608250956872</v>
      </c>
      <c r="AQ42" s="25">
        <f t="shared" si="35"/>
        <v>7.7940514324032373E-2</v>
      </c>
      <c r="AR42" s="66"/>
      <c r="AS42" s="66"/>
      <c r="AT42" s="66"/>
    </row>
    <row r="43" spans="1:46" s="80" customFormat="1" x14ac:dyDescent="0.2">
      <c r="B43" s="80" t="s">
        <v>2</v>
      </c>
      <c r="C43" s="25">
        <f t="shared" si="32"/>
        <v>-5.3831436811056621E-2</v>
      </c>
      <c r="D43" s="25">
        <f t="shared" si="32"/>
        <v>-1.7588796334125134E-2</v>
      </c>
      <c r="E43" s="25">
        <f t="shared" si="32"/>
        <v>-3.6003236970211128E-2</v>
      </c>
      <c r="F43" s="25">
        <f t="shared" si="32"/>
        <v>-0.1184353805362427</v>
      </c>
      <c r="G43" s="25">
        <f t="shared" si="32"/>
        <v>-4.5489018698259165E-2</v>
      </c>
      <c r="H43" s="25">
        <f t="shared" si="32"/>
        <v>-8.0432933438951193E-2</v>
      </c>
      <c r="I43" s="25">
        <f t="shared" si="32"/>
        <v>-4.5489018698259165E-2</v>
      </c>
      <c r="J43" s="25">
        <f t="shared" si="32"/>
        <v>-4.2896692218939214E-2</v>
      </c>
      <c r="K43" s="66"/>
      <c r="M43" s="80" t="s">
        <v>2</v>
      </c>
      <c r="N43" s="25">
        <f t="shared" si="33"/>
        <v>-5.3831436811056621E-2</v>
      </c>
      <c r="O43" s="25">
        <f t="shared" si="33"/>
        <v>-1.7588796334125134E-2</v>
      </c>
      <c r="P43" s="25">
        <f t="shared" si="33"/>
        <v>-3.6003236970211128E-2</v>
      </c>
      <c r="Q43" s="25">
        <f t="shared" si="33"/>
        <v>-0.1184353805362427</v>
      </c>
      <c r="R43" s="25">
        <f t="shared" si="33"/>
        <v>-4.5489018698259165E-2</v>
      </c>
      <c r="S43" s="25">
        <f t="shared" si="33"/>
        <v>-8.0432933438951193E-2</v>
      </c>
      <c r="T43" s="25">
        <f t="shared" si="33"/>
        <v>-4.5489018698259165E-2</v>
      </c>
      <c r="U43" s="25">
        <f t="shared" si="33"/>
        <v>-4.2896692218939214E-2</v>
      </c>
      <c r="V43" s="66"/>
      <c r="X43" s="80" t="s">
        <v>2</v>
      </c>
      <c r="Y43" s="25">
        <f t="shared" si="34"/>
        <v>-5.3831436811056621E-2</v>
      </c>
      <c r="Z43" s="25">
        <f t="shared" si="34"/>
        <v>-1.7588796334125134E-2</v>
      </c>
      <c r="AA43" s="25">
        <f t="shared" si="34"/>
        <v>-3.6003236970211128E-2</v>
      </c>
      <c r="AB43" s="25">
        <f t="shared" si="34"/>
        <v>-0.1184353805362427</v>
      </c>
      <c r="AC43" s="25">
        <f t="shared" si="34"/>
        <v>-4.5489018698259165E-2</v>
      </c>
      <c r="AD43" s="25">
        <f t="shared" si="34"/>
        <v>-8.0432933438951193E-2</v>
      </c>
      <c r="AE43" s="25">
        <f t="shared" si="34"/>
        <v>-4.5489018698259165E-2</v>
      </c>
      <c r="AF43" s="25">
        <f t="shared" si="34"/>
        <v>-4.2896692218939214E-2</v>
      </c>
      <c r="AG43" s="66"/>
      <c r="AI43" s="80" t="s">
        <v>2</v>
      </c>
      <c r="AJ43" s="25">
        <f t="shared" si="35"/>
        <v>-5.3831436811056621E-2</v>
      </c>
      <c r="AK43" s="25">
        <f t="shared" si="35"/>
        <v>-1.7588796334125134E-2</v>
      </c>
      <c r="AL43" s="25">
        <f t="shared" si="35"/>
        <v>-3.6003236970211128E-2</v>
      </c>
      <c r="AM43" s="25">
        <f t="shared" si="35"/>
        <v>-0.1184353805362427</v>
      </c>
      <c r="AN43" s="25">
        <f t="shared" si="35"/>
        <v>-4.5489018698259165E-2</v>
      </c>
      <c r="AO43" s="25">
        <f t="shared" si="35"/>
        <v>-8.0432933438951193E-2</v>
      </c>
      <c r="AP43" s="25">
        <f t="shared" si="35"/>
        <v>-4.5489018698259165E-2</v>
      </c>
      <c r="AQ43" s="25">
        <f t="shared" si="35"/>
        <v>-4.2896692218939214E-2</v>
      </c>
      <c r="AR43" s="66"/>
      <c r="AS43" s="66"/>
      <c r="AT43" s="66"/>
    </row>
    <row r="44" spans="1:46" s="80" customFormat="1" x14ac:dyDescent="0.2">
      <c r="B44" s="80" t="s">
        <v>3</v>
      </c>
      <c r="C44" s="25">
        <f t="shared" si="32"/>
        <v>8.299537700034687E-2</v>
      </c>
      <c r="D44" s="25">
        <f t="shared" si="32"/>
        <v>-6.1346024310511171E-2</v>
      </c>
      <c r="E44" s="25">
        <f t="shared" si="32"/>
        <v>1.063575142829154E-2</v>
      </c>
      <c r="F44" s="25">
        <f t="shared" si="32"/>
        <v>-0.15488650261426828</v>
      </c>
      <c r="G44" s="25">
        <f t="shared" si="32"/>
        <v>-0.16496513586057959</v>
      </c>
      <c r="H44" s="25">
        <f t="shared" si="32"/>
        <v>-0.16033663546377097</v>
      </c>
      <c r="I44" s="25">
        <f t="shared" si="32"/>
        <v>-0.16496513586057959</v>
      </c>
      <c r="J44" s="25">
        <f t="shared" si="32"/>
        <v>-2.5038416333923785E-2</v>
      </c>
      <c r="K44" s="66"/>
      <c r="M44" s="80" t="s">
        <v>3</v>
      </c>
      <c r="N44" s="25">
        <f t="shared" si="33"/>
        <v>8.299537700034687E-2</v>
      </c>
      <c r="O44" s="25">
        <f t="shared" si="33"/>
        <v>-6.1346024310511171E-2</v>
      </c>
      <c r="P44" s="25">
        <f t="shared" si="33"/>
        <v>1.063575142829154E-2</v>
      </c>
      <c r="Q44" s="25">
        <f t="shared" si="33"/>
        <v>-0.15488650261426828</v>
      </c>
      <c r="R44" s="25">
        <f t="shared" si="33"/>
        <v>-0.16496513586057959</v>
      </c>
      <c r="S44" s="25">
        <f t="shared" si="33"/>
        <v>-0.16033663546377097</v>
      </c>
      <c r="T44" s="25">
        <f t="shared" si="33"/>
        <v>-0.16496513586057959</v>
      </c>
      <c r="U44" s="25">
        <f t="shared" si="33"/>
        <v>-2.5038416333923785E-2</v>
      </c>
      <c r="V44" s="66"/>
      <c r="X44" s="80" t="s">
        <v>3</v>
      </c>
      <c r="Y44" s="25">
        <f t="shared" si="34"/>
        <v>8.299537700034687E-2</v>
      </c>
      <c r="Z44" s="25">
        <f t="shared" si="34"/>
        <v>-6.1346024310511171E-2</v>
      </c>
      <c r="AA44" s="25">
        <f t="shared" si="34"/>
        <v>1.063575142829154E-2</v>
      </c>
      <c r="AB44" s="25">
        <f t="shared" si="34"/>
        <v>-0.15488650261426828</v>
      </c>
      <c r="AC44" s="25">
        <f t="shared" si="34"/>
        <v>-0.16496513586057959</v>
      </c>
      <c r="AD44" s="25">
        <f t="shared" si="34"/>
        <v>-0.16033663546377097</v>
      </c>
      <c r="AE44" s="25">
        <f t="shared" si="34"/>
        <v>-0.16496513586057959</v>
      </c>
      <c r="AF44" s="25">
        <f t="shared" si="34"/>
        <v>-2.5038416333923785E-2</v>
      </c>
      <c r="AG44" s="66"/>
      <c r="AI44" s="80" t="s">
        <v>3</v>
      </c>
      <c r="AJ44" s="25">
        <f t="shared" si="35"/>
        <v>8.299537700034687E-2</v>
      </c>
      <c r="AK44" s="25">
        <f t="shared" si="35"/>
        <v>-6.1346024310511171E-2</v>
      </c>
      <c r="AL44" s="25">
        <f t="shared" si="35"/>
        <v>1.063575142829154E-2</v>
      </c>
      <c r="AM44" s="25">
        <f t="shared" si="35"/>
        <v>-0.15488650261426828</v>
      </c>
      <c r="AN44" s="25">
        <f t="shared" si="35"/>
        <v>-0.16496513586057959</v>
      </c>
      <c r="AO44" s="25">
        <f t="shared" si="35"/>
        <v>-0.16033663546377097</v>
      </c>
      <c r="AP44" s="25">
        <f t="shared" si="35"/>
        <v>-0.16496513586057959</v>
      </c>
      <c r="AQ44" s="25">
        <f t="shared" si="35"/>
        <v>-2.5038416333923785E-2</v>
      </c>
      <c r="AR44" s="66"/>
      <c r="AS44" s="66"/>
      <c r="AT44" s="66"/>
    </row>
    <row r="45" spans="1:46" s="80" customFormat="1" x14ac:dyDescent="0.2">
      <c r="B45" s="80" t="s">
        <v>4</v>
      </c>
      <c r="C45" s="25">
        <f t="shared" si="32"/>
        <v>-1.2958502977441499E-2</v>
      </c>
      <c r="D45" s="25">
        <f t="shared" si="32"/>
        <v>-0.17429062974419296</v>
      </c>
      <c r="E45" s="25">
        <f t="shared" si="32"/>
        <v>-8.8075309996954898E-2</v>
      </c>
      <c r="F45" s="25">
        <f t="shared" si="32"/>
        <v>-1.6981725185102658E-2</v>
      </c>
      <c r="G45" s="25">
        <f t="shared" si="32"/>
        <v>-0.20642723999260737</v>
      </c>
      <c r="H45" s="25">
        <f t="shared" si="32"/>
        <v>-0.11886178186329388</v>
      </c>
      <c r="I45" s="25">
        <f t="shared" si="32"/>
        <v>-0.20642723999260737</v>
      </c>
      <c r="J45" s="25">
        <f t="shared" si="32"/>
        <v>-9.8985463274568364E-2</v>
      </c>
      <c r="K45" s="66"/>
      <c r="M45" s="80" t="s">
        <v>4</v>
      </c>
      <c r="N45" s="25">
        <f t="shared" si="33"/>
        <v>-1.2958502977441499E-2</v>
      </c>
      <c r="O45" s="25">
        <f t="shared" si="33"/>
        <v>-0.17429062974419296</v>
      </c>
      <c r="P45" s="25">
        <f t="shared" si="33"/>
        <v>-8.8075309996954898E-2</v>
      </c>
      <c r="Q45" s="25">
        <f t="shared" si="33"/>
        <v>-1.6981725185102658E-2</v>
      </c>
      <c r="R45" s="25">
        <f t="shared" si="33"/>
        <v>-0.20642723999260737</v>
      </c>
      <c r="S45" s="25">
        <f t="shared" si="33"/>
        <v>-0.11886178186329388</v>
      </c>
      <c r="T45" s="25">
        <f t="shared" si="33"/>
        <v>-0.20642723999260737</v>
      </c>
      <c r="U45" s="25">
        <f t="shared" si="33"/>
        <v>-9.8985463274568364E-2</v>
      </c>
      <c r="V45" s="66"/>
      <c r="X45" s="80" t="s">
        <v>4</v>
      </c>
      <c r="Y45" s="25">
        <f t="shared" si="34"/>
        <v>-1.2958502977441499E-2</v>
      </c>
      <c r="Z45" s="25">
        <f t="shared" si="34"/>
        <v>-0.17429062974419296</v>
      </c>
      <c r="AA45" s="25">
        <f t="shared" si="34"/>
        <v>-8.8075309996954898E-2</v>
      </c>
      <c r="AB45" s="25">
        <f t="shared" si="34"/>
        <v>-1.6981725185102658E-2</v>
      </c>
      <c r="AC45" s="25">
        <f t="shared" si="34"/>
        <v>-0.20642723999260737</v>
      </c>
      <c r="AD45" s="25">
        <f t="shared" si="34"/>
        <v>-0.11886178186329388</v>
      </c>
      <c r="AE45" s="25">
        <f t="shared" si="34"/>
        <v>-0.20642723999260737</v>
      </c>
      <c r="AF45" s="25">
        <f t="shared" si="34"/>
        <v>-9.8985463274568364E-2</v>
      </c>
      <c r="AG45" s="66"/>
      <c r="AI45" s="80" t="s">
        <v>4</v>
      </c>
      <c r="AJ45" s="25">
        <f t="shared" si="35"/>
        <v>-1.2958502977441499E-2</v>
      </c>
      <c r="AK45" s="25">
        <f t="shared" si="35"/>
        <v>-0.17429062974419296</v>
      </c>
      <c r="AL45" s="25">
        <f t="shared" si="35"/>
        <v>-8.8075309996954898E-2</v>
      </c>
      <c r="AM45" s="25">
        <f t="shared" si="35"/>
        <v>-1.6981725185102658E-2</v>
      </c>
      <c r="AN45" s="25">
        <f t="shared" si="35"/>
        <v>-0.20642723999260737</v>
      </c>
      <c r="AO45" s="25">
        <f t="shared" si="35"/>
        <v>-0.11886178186329388</v>
      </c>
      <c r="AP45" s="25">
        <f t="shared" si="35"/>
        <v>-0.20642723999260737</v>
      </c>
      <c r="AQ45" s="25">
        <f t="shared" si="35"/>
        <v>-9.8985463274568364E-2</v>
      </c>
      <c r="AR45" s="66"/>
      <c r="AS45" s="66"/>
      <c r="AT45" s="66"/>
    </row>
    <row r="46" spans="1:46" x14ac:dyDescent="0.2">
      <c r="B46" s="80" t="s">
        <v>56</v>
      </c>
      <c r="C46" s="25">
        <f t="shared" si="32"/>
        <v>3.0864999651813552E-2</v>
      </c>
      <c r="D46" s="25">
        <f t="shared" si="32"/>
        <v>-0.13972339607119966</v>
      </c>
      <c r="E46" s="25">
        <f t="shared" si="32"/>
        <v>-4.105240131650667E-2</v>
      </c>
      <c r="F46" s="25">
        <f t="shared" si="32"/>
        <v>-0.17576957476284738</v>
      </c>
      <c r="G46" s="25">
        <f t="shared" si="32"/>
        <v>-0.28924988949279673</v>
      </c>
      <c r="H46" s="25">
        <f t="shared" si="32"/>
        <v>-0.23073227935062302</v>
      </c>
      <c r="I46" s="25">
        <f t="shared" si="32"/>
        <v>-0.28924988949279673</v>
      </c>
      <c r="J46" s="25">
        <f>J39/J38-1</f>
        <v>-7.6065027966255361E-2</v>
      </c>
      <c r="M46" s="80" t="s">
        <v>56</v>
      </c>
      <c r="N46" s="25">
        <f t="shared" si="33"/>
        <v>3.0864999651813552E-2</v>
      </c>
      <c r="O46" s="25">
        <f t="shared" si="33"/>
        <v>-0.13972339607119966</v>
      </c>
      <c r="P46" s="25">
        <f t="shared" si="33"/>
        <v>-4.105240131650667E-2</v>
      </c>
      <c r="Q46" s="25">
        <f t="shared" si="33"/>
        <v>-0.17576957476284738</v>
      </c>
      <c r="R46" s="25">
        <f t="shared" si="33"/>
        <v>-0.28924988949279673</v>
      </c>
      <c r="S46" s="25">
        <f t="shared" si="33"/>
        <v>-0.23073227935062302</v>
      </c>
      <c r="T46" s="25">
        <f t="shared" si="33"/>
        <v>-0.28924988949279673</v>
      </c>
      <c r="U46" s="25">
        <f>U39/U38-1</f>
        <v>-7.6065027966255361E-2</v>
      </c>
      <c r="X46" s="80" t="s">
        <v>56</v>
      </c>
      <c r="Y46" s="25">
        <f t="shared" si="34"/>
        <v>3.0864999651813552E-2</v>
      </c>
      <c r="Z46" s="25">
        <f t="shared" si="34"/>
        <v>-0.13972339607119966</v>
      </c>
      <c r="AA46" s="25">
        <f t="shared" si="34"/>
        <v>-4.105240131650667E-2</v>
      </c>
      <c r="AB46" s="25">
        <f t="shared" si="34"/>
        <v>-0.17576957476284738</v>
      </c>
      <c r="AC46" s="25">
        <f t="shared" si="34"/>
        <v>-0.28924988949279673</v>
      </c>
      <c r="AD46" s="25">
        <f t="shared" si="34"/>
        <v>-0.23073227935062302</v>
      </c>
      <c r="AE46" s="25">
        <f t="shared" si="34"/>
        <v>-0.28924988949279673</v>
      </c>
      <c r="AF46" s="25">
        <f>AF39/AF38-1</f>
        <v>-7.6065027966255361E-2</v>
      </c>
      <c r="AI46" s="80" t="s">
        <v>56</v>
      </c>
      <c r="AJ46" s="25">
        <f t="shared" si="35"/>
        <v>3.0864999651813552E-2</v>
      </c>
      <c r="AK46" s="25">
        <f t="shared" si="35"/>
        <v>-0.13972339607119966</v>
      </c>
      <c r="AL46" s="25">
        <f t="shared" si="35"/>
        <v>-4.105240131650667E-2</v>
      </c>
      <c r="AM46" s="25">
        <f t="shared" si="35"/>
        <v>-0.17576957476284738</v>
      </c>
      <c r="AN46" s="25">
        <f t="shared" si="35"/>
        <v>-0.28924988949279673</v>
      </c>
      <c r="AO46" s="25">
        <f t="shared" si="35"/>
        <v>-0.23073227935062302</v>
      </c>
      <c r="AP46" s="25">
        <f t="shared" si="35"/>
        <v>-0.28924988949279673</v>
      </c>
      <c r="AQ46" s="25">
        <f>AQ39/AQ38-1</f>
        <v>-7.6065027966255361E-2</v>
      </c>
    </row>
    <row r="47" spans="1:46" x14ac:dyDescent="0.2">
      <c r="B47" s="80" t="s">
        <v>218</v>
      </c>
      <c r="C47" s="25">
        <f t="shared" si="32"/>
        <v>4.0037534178533951E-2</v>
      </c>
      <c r="D47" s="25">
        <f t="shared" si="32"/>
        <v>-9.858302098213112E-2</v>
      </c>
      <c r="E47" s="25">
        <f t="shared" si="32"/>
        <v>-1.2389509502022555E-2</v>
      </c>
      <c r="F47" s="25">
        <f t="shared" si="32"/>
        <v>-0.1243486820509565</v>
      </c>
      <c r="G47" s="25">
        <f t="shared" si="32"/>
        <v>-7.6939696274430314E-2</v>
      </c>
      <c r="H47" s="25">
        <f t="shared" si="32"/>
        <v>-0.10313345643524974</v>
      </c>
      <c r="I47" s="25">
        <f t="shared" si="32"/>
        <v>-7.6939696274430314E-2</v>
      </c>
      <c r="J47" s="25">
        <f t="shared" si="32"/>
        <v>-6.2500051916524857E-2</v>
      </c>
      <c r="M47" s="80" t="s">
        <v>218</v>
      </c>
      <c r="N47" s="25">
        <f t="shared" si="33"/>
        <v>4.0037534178533951E-2</v>
      </c>
      <c r="O47" s="25">
        <f t="shared" si="33"/>
        <v>-9.858302098213112E-2</v>
      </c>
      <c r="P47" s="25">
        <f t="shared" si="33"/>
        <v>-1.2389509502022555E-2</v>
      </c>
      <c r="Q47" s="25">
        <f t="shared" si="33"/>
        <v>-0.1243486820509565</v>
      </c>
      <c r="R47" s="25">
        <f t="shared" si="33"/>
        <v>-7.6939696274430314E-2</v>
      </c>
      <c r="S47" s="25">
        <f t="shared" si="33"/>
        <v>-0.10313345643524974</v>
      </c>
      <c r="T47" s="25">
        <f t="shared" si="33"/>
        <v>-7.6939696274430314E-2</v>
      </c>
      <c r="U47" s="25">
        <f t="shared" si="33"/>
        <v>-6.2500051916524857E-2</v>
      </c>
      <c r="X47" s="80" t="s">
        <v>218</v>
      </c>
      <c r="Y47" s="25">
        <f t="shared" si="34"/>
        <v>4.0037534178533951E-2</v>
      </c>
      <c r="Z47" s="25">
        <f t="shared" si="34"/>
        <v>-9.858302098213112E-2</v>
      </c>
      <c r="AA47" s="25">
        <f t="shared" si="34"/>
        <v>-1.2389509502022555E-2</v>
      </c>
      <c r="AB47" s="25">
        <f t="shared" si="34"/>
        <v>-0.1243486820509565</v>
      </c>
      <c r="AC47" s="25">
        <f t="shared" si="34"/>
        <v>-7.6939696274430314E-2</v>
      </c>
      <c r="AD47" s="25">
        <f t="shared" si="34"/>
        <v>-0.10313345643524974</v>
      </c>
      <c r="AE47" s="25">
        <f t="shared" si="34"/>
        <v>-7.6939696274430314E-2</v>
      </c>
      <c r="AF47" s="25">
        <f t="shared" si="34"/>
        <v>-6.2500051916524857E-2</v>
      </c>
      <c r="AI47" s="80" t="s">
        <v>218</v>
      </c>
      <c r="AJ47" s="25">
        <f t="shared" si="35"/>
        <v>4.0037534178533951E-2</v>
      </c>
      <c r="AK47" s="25">
        <f t="shared" si="35"/>
        <v>-9.858302098213112E-2</v>
      </c>
      <c r="AL47" s="25">
        <f t="shared" si="35"/>
        <v>-1.2389509502022555E-2</v>
      </c>
      <c r="AM47" s="25">
        <f t="shared" si="35"/>
        <v>-0.1243486820509565</v>
      </c>
      <c r="AN47" s="25">
        <f t="shared" si="35"/>
        <v>-7.6939696274430314E-2</v>
      </c>
      <c r="AO47" s="25">
        <f t="shared" si="35"/>
        <v>-0.10313345643524974</v>
      </c>
      <c r="AP47" s="25">
        <f t="shared" si="35"/>
        <v>-7.6939696274430314E-2</v>
      </c>
      <c r="AQ47" s="25">
        <f t="shared" si="35"/>
        <v>-6.2500051916524857E-2</v>
      </c>
    </row>
    <row r="48" spans="1:46" x14ac:dyDescent="0.2">
      <c r="B48" s="66" t="s">
        <v>11</v>
      </c>
      <c r="M48" s="66" t="s">
        <v>11</v>
      </c>
      <c r="X48" s="66" t="s">
        <v>11</v>
      </c>
      <c r="AI48" s="66" t="s">
        <v>11</v>
      </c>
    </row>
    <row r="51" spans="1:35" ht="18.75" x14ac:dyDescent="0.3">
      <c r="A51" s="65" t="s">
        <v>74</v>
      </c>
      <c r="M51" s="1" t="s">
        <v>97</v>
      </c>
      <c r="X51" s="3" t="s">
        <v>115</v>
      </c>
      <c r="AI51" s="1" t="s">
        <v>152</v>
      </c>
    </row>
  </sheetData>
  <mergeCells count="24">
    <mergeCell ref="J3:J4"/>
    <mergeCell ref="A3:A4"/>
    <mergeCell ref="B3:B4"/>
    <mergeCell ref="C3:E3"/>
    <mergeCell ref="F3:H3"/>
    <mergeCell ref="I3:I4"/>
    <mergeCell ref="L3:L4"/>
    <mergeCell ref="M3:M4"/>
    <mergeCell ref="N3:P3"/>
    <mergeCell ref="Q3:S3"/>
    <mergeCell ref="T3:T4"/>
    <mergeCell ref="AE3:AE4"/>
    <mergeCell ref="AF3:AF4"/>
    <mergeCell ref="U3:U4"/>
    <mergeCell ref="W3:W4"/>
    <mergeCell ref="X3:X4"/>
    <mergeCell ref="Y3:AA3"/>
    <mergeCell ref="AB3:AD3"/>
    <mergeCell ref="AQ3:AQ4"/>
    <mergeCell ref="AH3:AH4"/>
    <mergeCell ref="AI3:AI4"/>
    <mergeCell ref="AJ3:AL3"/>
    <mergeCell ref="AM3:AO3"/>
    <mergeCell ref="AP3:AP4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6"/>
  <sheetViews>
    <sheetView tabSelected="1" zoomScale="55" zoomScaleNormal="55" workbookViewId="0">
      <selection activeCell="H26" sqref="H26"/>
    </sheetView>
  </sheetViews>
  <sheetFormatPr baseColWidth="10" defaultRowHeight="12.75" x14ac:dyDescent="0.2"/>
  <cols>
    <col min="1" max="16384" width="11.42578125" style="2"/>
  </cols>
  <sheetData>
    <row r="1" spans="1:46" ht="18.75" x14ac:dyDescent="0.3">
      <c r="A1" s="1" t="s">
        <v>76</v>
      </c>
      <c r="K1" s="82" t="s">
        <v>77</v>
      </c>
      <c r="L1" s="31"/>
      <c r="M1" s="31"/>
      <c r="N1" s="31"/>
      <c r="O1" s="31"/>
      <c r="P1" s="31"/>
      <c r="Q1" s="31"/>
      <c r="R1" s="31"/>
      <c r="S1" s="31"/>
      <c r="T1" s="31"/>
      <c r="W1" s="82" t="s">
        <v>138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48" t="s">
        <v>117</v>
      </c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6" x14ac:dyDescent="0.2">
      <c r="K2" s="31"/>
      <c r="L2" s="31"/>
      <c r="M2" s="31"/>
      <c r="N2" s="31"/>
      <c r="O2" s="31"/>
      <c r="P2" s="31"/>
      <c r="Q2" s="31"/>
      <c r="R2" s="31"/>
      <c r="S2" s="31"/>
      <c r="T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x14ac:dyDescent="0.2">
      <c r="K3" s="31"/>
      <c r="L3" s="31"/>
      <c r="M3" s="31"/>
      <c r="N3" s="31"/>
      <c r="O3" s="31"/>
      <c r="P3" s="31"/>
      <c r="Q3" s="31"/>
      <c r="R3" s="31"/>
      <c r="S3" s="31"/>
      <c r="T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x14ac:dyDescent="0.2">
      <c r="K4" s="31"/>
      <c r="L4" s="31"/>
      <c r="M4" s="31"/>
      <c r="N4" s="31"/>
      <c r="O4" s="31"/>
      <c r="P4" s="31"/>
      <c r="Q4" s="31"/>
      <c r="R4" s="31"/>
      <c r="S4" s="31"/>
      <c r="T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 x14ac:dyDescent="0.2">
      <c r="K5" s="31"/>
      <c r="L5" s="31"/>
      <c r="M5" s="31"/>
      <c r="N5" s="31"/>
      <c r="O5" s="31"/>
      <c r="P5" s="31"/>
      <c r="Q5" s="31"/>
      <c r="R5" s="31"/>
      <c r="S5" s="31"/>
      <c r="T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 x14ac:dyDescent="0.2">
      <c r="K6" s="31"/>
      <c r="L6" s="31"/>
      <c r="M6" s="31"/>
      <c r="N6" s="31"/>
      <c r="O6" s="31"/>
      <c r="P6" s="31"/>
      <c r="Q6" s="31"/>
      <c r="R6" s="31"/>
      <c r="S6" s="31"/>
      <c r="T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</row>
    <row r="7" spans="1:46" x14ac:dyDescent="0.2">
      <c r="K7" s="31"/>
      <c r="L7" s="31"/>
      <c r="M7" s="31"/>
      <c r="N7" s="31"/>
      <c r="O7" s="31"/>
      <c r="P7" s="31"/>
      <c r="Q7" s="31"/>
      <c r="R7" s="31"/>
      <c r="S7" s="31"/>
      <c r="T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</row>
    <row r="8" spans="1:46" x14ac:dyDescent="0.2">
      <c r="K8" s="31"/>
      <c r="L8" s="31"/>
      <c r="M8" s="31"/>
      <c r="N8" s="31"/>
      <c r="O8" s="31"/>
      <c r="P8" s="31"/>
      <c r="Q8" s="31"/>
      <c r="R8" s="31"/>
      <c r="S8" s="31"/>
      <c r="T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46" x14ac:dyDescent="0.2">
      <c r="K9" s="31"/>
      <c r="L9" s="31"/>
      <c r="M9" s="31"/>
      <c r="N9" s="31"/>
      <c r="O9" s="31"/>
      <c r="P9" s="31"/>
      <c r="Q9" s="31"/>
      <c r="R9" s="31"/>
      <c r="S9" s="31"/>
      <c r="T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</row>
    <row r="10" spans="1:46" x14ac:dyDescent="0.2">
      <c r="K10" s="31"/>
      <c r="L10" s="31"/>
      <c r="M10" s="31"/>
      <c r="N10" s="31"/>
      <c r="O10" s="31"/>
      <c r="P10" s="31"/>
      <c r="Q10" s="31"/>
      <c r="R10" s="31"/>
      <c r="S10" s="31"/>
      <c r="T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46" x14ac:dyDescent="0.2">
      <c r="K11" s="31"/>
      <c r="L11" s="31"/>
      <c r="M11" s="31"/>
      <c r="N11" s="31"/>
      <c r="O11" s="31"/>
      <c r="P11" s="31"/>
      <c r="Q11" s="31"/>
      <c r="R11" s="31"/>
      <c r="S11" s="31"/>
      <c r="T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46" x14ac:dyDescent="0.2">
      <c r="K12" s="31"/>
      <c r="L12" s="31"/>
      <c r="M12" s="31"/>
      <c r="N12" s="31"/>
      <c r="O12" s="31"/>
      <c r="P12" s="31"/>
      <c r="Q12" s="31"/>
      <c r="R12" s="31"/>
      <c r="S12" s="31"/>
      <c r="T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x14ac:dyDescent="0.2">
      <c r="K13" s="31"/>
      <c r="L13" s="31"/>
      <c r="M13" s="31"/>
      <c r="N13" s="31"/>
      <c r="O13" s="31"/>
      <c r="P13" s="31"/>
      <c r="Q13" s="31"/>
      <c r="R13" s="31"/>
      <c r="S13" s="31"/>
      <c r="T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x14ac:dyDescent="0.2">
      <c r="K14" s="31"/>
      <c r="L14" s="31"/>
      <c r="M14" s="31"/>
      <c r="N14" s="31"/>
      <c r="O14" s="31"/>
      <c r="P14" s="31"/>
      <c r="Q14" s="31"/>
      <c r="R14" s="31"/>
      <c r="S14" s="31"/>
      <c r="T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x14ac:dyDescent="0.2">
      <c r="K15" s="31"/>
      <c r="L15" s="31"/>
      <c r="M15" s="31"/>
      <c r="N15" s="31"/>
      <c r="O15" s="31"/>
      <c r="P15" s="31"/>
      <c r="Q15" s="31"/>
      <c r="R15" s="31"/>
      <c r="S15" s="31"/>
      <c r="T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x14ac:dyDescent="0.2">
      <c r="K16" s="31"/>
      <c r="L16" s="31"/>
      <c r="M16" s="31"/>
      <c r="N16" s="31"/>
      <c r="O16" s="31"/>
      <c r="P16" s="31"/>
      <c r="Q16" s="31"/>
      <c r="R16" s="31"/>
      <c r="S16" s="31"/>
      <c r="T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x14ac:dyDescent="0.2">
      <c r="K17" s="31"/>
      <c r="L17" s="31"/>
      <c r="M17" s="31"/>
      <c r="N17" s="31"/>
      <c r="O17" s="31"/>
      <c r="P17" s="31"/>
      <c r="Q17" s="31"/>
      <c r="R17" s="31"/>
      <c r="S17" s="31"/>
      <c r="T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x14ac:dyDescent="0.2">
      <c r="K18" s="31"/>
      <c r="L18" s="31"/>
      <c r="M18" s="31"/>
      <c r="N18" s="31"/>
      <c r="O18" s="31"/>
      <c r="P18" s="31"/>
      <c r="Q18" s="31"/>
      <c r="R18" s="31"/>
      <c r="S18" s="31"/>
      <c r="T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x14ac:dyDescent="0.2">
      <c r="K19" s="31"/>
      <c r="L19" s="31"/>
      <c r="M19" s="31"/>
      <c r="N19" s="31"/>
      <c r="O19" s="31"/>
      <c r="P19" s="31"/>
      <c r="Q19" s="31"/>
      <c r="R19" s="31"/>
      <c r="S19" s="31"/>
      <c r="T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x14ac:dyDescent="0.2">
      <c r="K20" s="31"/>
      <c r="L20" s="31"/>
      <c r="M20" s="31"/>
      <c r="N20" s="31"/>
      <c r="O20" s="31"/>
      <c r="P20" s="31"/>
      <c r="Q20" s="31"/>
      <c r="R20" s="31"/>
      <c r="S20" s="31"/>
      <c r="T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6" x14ac:dyDescent="0.2">
      <c r="K21" s="31"/>
      <c r="L21" s="31"/>
      <c r="M21" s="31"/>
      <c r="N21" s="31"/>
      <c r="O21" s="31"/>
      <c r="P21" s="31"/>
      <c r="Q21" s="31"/>
      <c r="R21" s="31"/>
      <c r="S21" s="31"/>
      <c r="T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x14ac:dyDescent="0.2">
      <c r="A22" s="83"/>
      <c r="B22" s="84" t="s">
        <v>15</v>
      </c>
      <c r="C22" s="84" t="s">
        <v>16</v>
      </c>
      <c r="D22" s="84" t="s">
        <v>17</v>
      </c>
      <c r="E22" s="84" t="s">
        <v>18</v>
      </c>
      <c r="F22" s="84" t="s">
        <v>19</v>
      </c>
      <c r="G22" s="84" t="s">
        <v>20</v>
      </c>
      <c r="H22" s="84" t="s">
        <v>21</v>
      </c>
      <c r="K22" s="85"/>
      <c r="L22" s="86" t="s">
        <v>196</v>
      </c>
      <c r="M22" s="86" t="s">
        <v>195</v>
      </c>
      <c r="N22" s="86" t="s">
        <v>153</v>
      </c>
      <c r="O22" s="86" t="s">
        <v>154</v>
      </c>
      <c r="P22" s="86" t="s">
        <v>155</v>
      </c>
      <c r="Q22" s="86" t="s">
        <v>156</v>
      </c>
      <c r="R22" s="86" t="s">
        <v>157</v>
      </c>
      <c r="S22" s="31"/>
      <c r="T22" s="31"/>
      <c r="W22" s="85"/>
      <c r="X22" s="86" t="s">
        <v>197</v>
      </c>
      <c r="Y22" s="86" t="s">
        <v>198</v>
      </c>
      <c r="Z22" s="86" t="s">
        <v>199</v>
      </c>
      <c r="AA22" s="86" t="s">
        <v>200</v>
      </c>
      <c r="AB22" s="86" t="s">
        <v>201</v>
      </c>
      <c r="AC22" s="86" t="s">
        <v>202</v>
      </c>
      <c r="AD22" s="31" t="s">
        <v>143</v>
      </c>
      <c r="AE22" s="31"/>
      <c r="AF22" s="31"/>
      <c r="AG22" s="31"/>
      <c r="AH22" s="31"/>
      <c r="AI22" s="31"/>
      <c r="AJ22" s="31"/>
      <c r="AK22" s="85"/>
      <c r="AL22" s="86" t="s">
        <v>118</v>
      </c>
      <c r="AM22" s="86" t="s">
        <v>119</v>
      </c>
      <c r="AN22" s="86" t="s">
        <v>120</v>
      </c>
      <c r="AO22" s="86" t="s">
        <v>121</v>
      </c>
      <c r="AP22" s="86" t="s">
        <v>122</v>
      </c>
      <c r="AQ22" s="86" t="s">
        <v>123</v>
      </c>
      <c r="AR22" s="86" t="s">
        <v>116</v>
      </c>
      <c r="AS22" s="31"/>
      <c r="AT22" s="31"/>
    </row>
    <row r="23" spans="1:46" x14ac:dyDescent="0.2">
      <c r="A23" s="84" t="s">
        <v>22</v>
      </c>
      <c r="B23" s="87">
        <f>'Sprachroaming ausgehende Anrufe'!C34</f>
        <v>75.860498504999995</v>
      </c>
      <c r="C23" s="87">
        <f>'Sprachroaming ausgehende Anrufe'!D34</f>
        <v>69.732734128999994</v>
      </c>
      <c r="D23" s="88">
        <f>'Sprachroaming ausgehende Anrufe'!F34</f>
        <v>28.487492830999997</v>
      </c>
      <c r="E23" s="88">
        <f>'Sprachroaming ausgehende Anrufe'!G34</f>
        <v>35.820457032</v>
      </c>
      <c r="F23" s="88">
        <f>'Sprachroaming ausgehende Anrufe'!I34</f>
        <v>18.111604585000002</v>
      </c>
      <c r="G23" s="88">
        <f>'Sprachroaming ausgehende Anrufe'!J34</f>
        <v>27.075850774000003</v>
      </c>
      <c r="H23" s="88">
        <f>'Sprachroaming ausgehende Anrufe'!L34</f>
        <v>77.425923577000006</v>
      </c>
      <c r="I23" s="89">
        <f>SUM(B23:H23)</f>
        <v>332.51456143300004</v>
      </c>
      <c r="K23" s="86" t="s">
        <v>189</v>
      </c>
      <c r="L23" s="87">
        <v>75.860498504999995</v>
      </c>
      <c r="M23" s="87">
        <v>69.732734128999994</v>
      </c>
      <c r="N23" s="88">
        <v>28.487492830999997</v>
      </c>
      <c r="O23" s="88">
        <v>35.820457032</v>
      </c>
      <c r="P23" s="88">
        <v>18.111604585000002</v>
      </c>
      <c r="Q23" s="88">
        <v>27.075850774000003</v>
      </c>
      <c r="R23" s="88">
        <v>77.425923577000006</v>
      </c>
      <c r="S23" s="87">
        <v>332.51456143300004</v>
      </c>
      <c r="T23" s="31"/>
      <c r="W23" s="86" t="s">
        <v>203</v>
      </c>
      <c r="X23" s="87">
        <v>75.860498504999995</v>
      </c>
      <c r="Y23" s="87">
        <v>69.732734128999994</v>
      </c>
      <c r="Z23" s="88">
        <v>28.487492830999997</v>
      </c>
      <c r="AA23" s="88">
        <v>35.820457032</v>
      </c>
      <c r="AB23" s="88">
        <v>18.111604585000002</v>
      </c>
      <c r="AC23" s="88">
        <v>27.075850774000003</v>
      </c>
      <c r="AD23" s="88">
        <v>77.425923577000006</v>
      </c>
      <c r="AE23" s="87">
        <v>332.51456143300004</v>
      </c>
      <c r="AF23" s="31"/>
      <c r="AG23" s="31"/>
      <c r="AH23" s="31"/>
      <c r="AI23" s="31"/>
      <c r="AJ23" s="31"/>
      <c r="AK23" s="86" t="s">
        <v>124</v>
      </c>
      <c r="AL23" s="87">
        <v>75.860498504999995</v>
      </c>
      <c r="AM23" s="87">
        <v>69.732734128999994</v>
      </c>
      <c r="AN23" s="88">
        <v>28.487492830999997</v>
      </c>
      <c r="AO23" s="88">
        <v>35.820457032</v>
      </c>
      <c r="AP23" s="88">
        <v>18.111604585000002</v>
      </c>
      <c r="AQ23" s="88">
        <v>27.075850774000003</v>
      </c>
      <c r="AR23" s="88">
        <v>77.425923577000006</v>
      </c>
      <c r="AS23" s="87">
        <v>332.51456143300004</v>
      </c>
      <c r="AT23" s="31"/>
    </row>
    <row r="24" spans="1:46" x14ac:dyDescent="0.2">
      <c r="A24" s="84" t="s">
        <v>23</v>
      </c>
      <c r="B24" s="87">
        <f>'Sprachroaming ausgehende Anrufe'!C35</f>
        <v>73.774084965</v>
      </c>
      <c r="C24" s="87">
        <f>'Sprachroaming ausgehende Anrufe'!D35</f>
        <v>77.325970364</v>
      </c>
      <c r="D24" s="88">
        <f>'Sprachroaming ausgehende Anrufe'!F35</f>
        <v>28.542587854000001</v>
      </c>
      <c r="E24" s="88">
        <f>'Sprachroaming ausgehende Anrufe'!G35</f>
        <v>40.382782090000006</v>
      </c>
      <c r="F24" s="88">
        <f>'Sprachroaming ausgehende Anrufe'!I35</f>
        <v>22.414253678999998</v>
      </c>
      <c r="G24" s="88">
        <f>'Sprachroaming ausgehende Anrufe'!J35</f>
        <v>37.530130043</v>
      </c>
      <c r="H24" s="88">
        <f>'Sprachroaming ausgehende Anrufe'!L35</f>
        <v>61.187818536000002</v>
      </c>
      <c r="I24" s="89">
        <f t="shared" ref="I24:I26" si="0">SUM(B24:H24)</f>
        <v>341.157627531</v>
      </c>
      <c r="K24" s="86" t="s">
        <v>190</v>
      </c>
      <c r="L24" s="87">
        <v>73.774084965</v>
      </c>
      <c r="M24" s="87">
        <v>77.325970364</v>
      </c>
      <c r="N24" s="88">
        <v>28.542587854000001</v>
      </c>
      <c r="O24" s="88">
        <v>40.382782090000006</v>
      </c>
      <c r="P24" s="88">
        <v>22.414253678999998</v>
      </c>
      <c r="Q24" s="88">
        <v>37.530130043</v>
      </c>
      <c r="R24" s="88">
        <v>61.187818536000002</v>
      </c>
      <c r="S24" s="87">
        <v>341.157627531</v>
      </c>
      <c r="T24" s="31"/>
      <c r="W24" s="86" t="s">
        <v>204</v>
      </c>
      <c r="X24" s="87">
        <v>73.774084965</v>
      </c>
      <c r="Y24" s="87">
        <v>77.325970364</v>
      </c>
      <c r="Z24" s="88">
        <v>28.542587854000001</v>
      </c>
      <c r="AA24" s="88">
        <v>40.382782090000006</v>
      </c>
      <c r="AB24" s="88">
        <v>22.414253678999998</v>
      </c>
      <c r="AC24" s="88">
        <v>37.530130043</v>
      </c>
      <c r="AD24" s="88">
        <v>61.187818536000002</v>
      </c>
      <c r="AE24" s="87">
        <v>341.157627531</v>
      </c>
      <c r="AF24" s="31"/>
      <c r="AG24" s="31"/>
      <c r="AH24" s="31"/>
      <c r="AI24" s="31"/>
      <c r="AJ24" s="31"/>
      <c r="AK24" s="86" t="s">
        <v>125</v>
      </c>
      <c r="AL24" s="87">
        <v>73.774084965</v>
      </c>
      <c r="AM24" s="87">
        <v>77.325970364</v>
      </c>
      <c r="AN24" s="88">
        <v>28.542587854000001</v>
      </c>
      <c r="AO24" s="88">
        <v>40.382782090000006</v>
      </c>
      <c r="AP24" s="88">
        <v>22.414253678999998</v>
      </c>
      <c r="AQ24" s="88">
        <v>37.530130043</v>
      </c>
      <c r="AR24" s="88">
        <v>61.187818536000002</v>
      </c>
      <c r="AS24" s="87">
        <v>341.157627531</v>
      </c>
      <c r="AT24" s="31"/>
    </row>
    <row r="25" spans="1:46" x14ac:dyDescent="0.2">
      <c r="A25" s="84" t="s">
        <v>24</v>
      </c>
      <c r="B25" s="87">
        <f>'Sprachroaming ausgehende Anrufe'!C36</f>
        <v>62.591347862000006</v>
      </c>
      <c r="C25" s="87">
        <f>'Sprachroaming ausgehende Anrufe'!D36</f>
        <v>63.792709897999991</v>
      </c>
      <c r="D25" s="88">
        <f>'Sprachroaming ausgehende Anrufe'!F36</f>
        <v>27.256649264</v>
      </c>
      <c r="E25" s="88">
        <f>'Sprachroaming ausgehende Anrufe'!G36</f>
        <v>39.163543943999997</v>
      </c>
      <c r="F25" s="88">
        <f>'Sprachroaming ausgehende Anrufe'!I36</f>
        <v>21.149036732999999</v>
      </c>
      <c r="G25" s="88">
        <f>'Sprachroaming ausgehende Anrufe'!J36</f>
        <v>36.482101827000001</v>
      </c>
      <c r="H25" s="88">
        <f>'Sprachroaming ausgehende Anrufe'!L36</f>
        <v>55.061992898</v>
      </c>
      <c r="I25" s="89">
        <f t="shared" si="0"/>
        <v>305.497382426</v>
      </c>
      <c r="K25" s="86" t="s">
        <v>191</v>
      </c>
      <c r="L25" s="87">
        <v>62.591347862000006</v>
      </c>
      <c r="M25" s="87">
        <v>63.792709897999991</v>
      </c>
      <c r="N25" s="88">
        <v>27.256649264</v>
      </c>
      <c r="O25" s="88">
        <v>39.163543943999997</v>
      </c>
      <c r="P25" s="88">
        <v>21.149036732999999</v>
      </c>
      <c r="Q25" s="88">
        <v>36.482101827000001</v>
      </c>
      <c r="R25" s="88">
        <v>55.061992898</v>
      </c>
      <c r="S25" s="87">
        <v>305.497382426</v>
      </c>
      <c r="T25" s="31"/>
      <c r="W25" s="86" t="s">
        <v>205</v>
      </c>
      <c r="X25" s="87">
        <v>62.591347862000006</v>
      </c>
      <c r="Y25" s="87">
        <v>63.792709897999991</v>
      </c>
      <c r="Z25" s="88">
        <v>27.256649264</v>
      </c>
      <c r="AA25" s="88">
        <v>39.163543943999997</v>
      </c>
      <c r="AB25" s="88">
        <v>21.149036732999999</v>
      </c>
      <c r="AC25" s="88">
        <v>36.482101827000001</v>
      </c>
      <c r="AD25" s="88">
        <v>55.061992898</v>
      </c>
      <c r="AE25" s="87">
        <v>305.497382426</v>
      </c>
      <c r="AF25" s="31"/>
      <c r="AG25" s="31"/>
      <c r="AH25" s="31"/>
      <c r="AI25" s="31"/>
      <c r="AJ25" s="31"/>
      <c r="AK25" s="86" t="s">
        <v>126</v>
      </c>
      <c r="AL25" s="87">
        <v>62.591347862000006</v>
      </c>
      <c r="AM25" s="87">
        <v>63.792709897999991</v>
      </c>
      <c r="AN25" s="88">
        <v>27.256649264</v>
      </c>
      <c r="AO25" s="88">
        <v>39.163543943999997</v>
      </c>
      <c r="AP25" s="88">
        <v>21.149036732999999</v>
      </c>
      <c r="AQ25" s="88">
        <v>36.482101827000001</v>
      </c>
      <c r="AR25" s="88">
        <v>55.061992898</v>
      </c>
      <c r="AS25" s="87">
        <v>305.497382426</v>
      </c>
      <c r="AT25" s="31"/>
    </row>
    <row r="26" spans="1:46" x14ac:dyDescent="0.2">
      <c r="A26" s="84" t="s">
        <v>25</v>
      </c>
      <c r="B26" s="87">
        <f>'Sprachroaming ausgehende Anrufe'!C37</f>
        <v>61.599422174999994</v>
      </c>
      <c r="C26" s="87">
        <f>'Sprachroaming ausgehende Anrufe'!D37</f>
        <v>51.307844845999995</v>
      </c>
      <c r="D26" s="88">
        <f>'Sprachroaming ausgehende Anrufe'!F37</f>
        <v>31.313153970000002</v>
      </c>
      <c r="E26" s="88">
        <f>'Sprachroaming ausgehende Anrufe'!G37</f>
        <v>37.376212003000006</v>
      </c>
      <c r="F26" s="88">
        <f>'Sprachroaming ausgehende Anrufe'!I37</f>
        <v>23.121326067000002</v>
      </c>
      <c r="G26" s="88">
        <f>'Sprachroaming ausgehende Anrufe'!J37</f>
        <v>28.821252253000001</v>
      </c>
      <c r="H26" s="88">
        <f>'Sprachroaming ausgehende Anrufe'!L37</f>
        <v>63.073472702000004</v>
      </c>
      <c r="I26" s="89">
        <f t="shared" si="0"/>
        <v>296.612684016</v>
      </c>
      <c r="K26" s="86" t="s">
        <v>192</v>
      </c>
      <c r="L26" s="87">
        <v>61.599422174999994</v>
      </c>
      <c r="M26" s="87">
        <v>51.307844845999995</v>
      </c>
      <c r="N26" s="88">
        <v>31.313153970000002</v>
      </c>
      <c r="O26" s="88">
        <v>37.376212003000006</v>
      </c>
      <c r="P26" s="88">
        <v>23.121326067000002</v>
      </c>
      <c r="Q26" s="88">
        <v>28.821252253000001</v>
      </c>
      <c r="R26" s="88">
        <v>63.073472702000004</v>
      </c>
      <c r="S26" s="87">
        <v>296.612684016</v>
      </c>
      <c r="T26" s="31"/>
      <c r="W26" s="86" t="s">
        <v>206</v>
      </c>
      <c r="X26" s="87">
        <v>61.599422174999994</v>
      </c>
      <c r="Y26" s="87">
        <v>51.307844845999995</v>
      </c>
      <c r="Z26" s="88">
        <v>31.313153970000002</v>
      </c>
      <c r="AA26" s="88">
        <v>37.376212003000006</v>
      </c>
      <c r="AB26" s="88">
        <v>23.121326067000002</v>
      </c>
      <c r="AC26" s="88">
        <v>28.821252253000001</v>
      </c>
      <c r="AD26" s="88">
        <v>63.073472702000004</v>
      </c>
      <c r="AE26" s="87">
        <v>296.612684016</v>
      </c>
      <c r="AF26" s="31"/>
      <c r="AG26" s="31"/>
      <c r="AH26" s="31"/>
      <c r="AI26" s="31"/>
      <c r="AJ26" s="31"/>
      <c r="AK26" s="86" t="s">
        <v>127</v>
      </c>
      <c r="AL26" s="87">
        <v>61.599422174999994</v>
      </c>
      <c r="AM26" s="87">
        <v>51.307844845999995</v>
      </c>
      <c r="AN26" s="88">
        <v>31.313153970000002</v>
      </c>
      <c r="AO26" s="88">
        <v>37.376212003000006</v>
      </c>
      <c r="AP26" s="88">
        <v>23.121326067000002</v>
      </c>
      <c r="AQ26" s="88">
        <v>28.821252253000001</v>
      </c>
      <c r="AR26" s="88">
        <v>63.073472702000004</v>
      </c>
      <c r="AS26" s="87">
        <v>296.612684016</v>
      </c>
      <c r="AT26" s="31"/>
    </row>
    <row r="27" spans="1:46" x14ac:dyDescent="0.2">
      <c r="A27" s="84" t="s">
        <v>26</v>
      </c>
      <c r="B27" s="87">
        <f>'Sprachroaming ausgehende Anrufe'!C38</f>
        <v>68.448231485000008</v>
      </c>
      <c r="C27" s="87">
        <f>'Sprachroaming ausgehende Anrufe'!D38</f>
        <v>44.329010518000004</v>
      </c>
      <c r="D27" s="88">
        <f>'Sprachroaming ausgehende Anrufe'!F38</f>
        <v>34.060165963999999</v>
      </c>
      <c r="E27" s="88">
        <f>'Sprachroaming ausgehende Anrufe'!G38</f>
        <v>30.894415082999998</v>
      </c>
      <c r="F27" s="88">
        <f>'Sprachroaming ausgehende Anrufe'!I38</f>
        <v>21.799263537000002</v>
      </c>
      <c r="G27" s="88">
        <f>'Sprachroaming ausgehende Anrufe'!J38</f>
        <v>22.713425049000001</v>
      </c>
      <c r="H27" s="88">
        <f>'Sprachroaming ausgehende Anrufe'!L38</f>
        <v>80.293171332</v>
      </c>
      <c r="I27" s="89">
        <f>SUM(B27:H27)</f>
        <v>302.53768296800001</v>
      </c>
      <c r="K27" s="86" t="s">
        <v>193</v>
      </c>
      <c r="L27" s="87">
        <v>68.448231485000008</v>
      </c>
      <c r="M27" s="87">
        <v>44.329010518000004</v>
      </c>
      <c r="N27" s="88">
        <v>34.060165963999999</v>
      </c>
      <c r="O27" s="88">
        <v>30.894415082999998</v>
      </c>
      <c r="P27" s="88">
        <v>21.799263537000002</v>
      </c>
      <c r="Q27" s="88">
        <v>22.713425049000001</v>
      </c>
      <c r="R27" s="88">
        <v>80.293171332</v>
      </c>
      <c r="S27" s="87">
        <v>302.53768296800001</v>
      </c>
      <c r="T27" s="31"/>
      <c r="W27" s="86" t="s">
        <v>207</v>
      </c>
      <c r="X27" s="87">
        <v>68.448231485000008</v>
      </c>
      <c r="Y27" s="87">
        <v>44.329010518000004</v>
      </c>
      <c r="Z27" s="88">
        <v>34.060165963999999</v>
      </c>
      <c r="AA27" s="88">
        <v>30.894415082999998</v>
      </c>
      <c r="AB27" s="88">
        <v>21.799263537000002</v>
      </c>
      <c r="AC27" s="88">
        <v>22.713425049000001</v>
      </c>
      <c r="AD27" s="88">
        <v>80.293171332</v>
      </c>
      <c r="AE27" s="87">
        <v>302.53768296800001</v>
      </c>
      <c r="AF27" s="31"/>
      <c r="AG27" s="31"/>
      <c r="AH27" s="31"/>
      <c r="AI27" s="31"/>
      <c r="AJ27" s="31"/>
      <c r="AK27" s="86" t="s">
        <v>128</v>
      </c>
      <c r="AL27" s="87">
        <v>68.448231485000008</v>
      </c>
      <c r="AM27" s="87">
        <v>44.329010518000004</v>
      </c>
      <c r="AN27" s="88">
        <v>34.060165963999999</v>
      </c>
      <c r="AO27" s="88">
        <v>30.894415082999998</v>
      </c>
      <c r="AP27" s="88">
        <v>21.799263537000002</v>
      </c>
      <c r="AQ27" s="88">
        <v>22.713425049000001</v>
      </c>
      <c r="AR27" s="88">
        <v>80.293171332</v>
      </c>
      <c r="AS27" s="87">
        <v>302.53768296800001</v>
      </c>
      <c r="AT27" s="31"/>
    </row>
    <row r="28" spans="1:46" x14ac:dyDescent="0.2">
      <c r="A28" s="84" t="s">
        <v>57</v>
      </c>
      <c r="B28" s="87">
        <f>'Sprachroaming ausgehende Anrufe'!C39</f>
        <v>80.885136688000003</v>
      </c>
      <c r="C28" s="87">
        <f>'Sprachroaming ausgehende Anrufe'!D39</f>
        <v>47.316430459000003</v>
      </c>
      <c r="D28" s="88">
        <f>'Sprachroaming ausgehende Anrufe'!F39</f>
        <v>36.916011652000002</v>
      </c>
      <c r="E28" s="88">
        <f>'Sprachroaming ausgehende Anrufe'!G39</f>
        <v>26.656385098000001</v>
      </c>
      <c r="F28" s="88">
        <f>'Sprachroaming ausgehende Anrufe'!I39</f>
        <v>17.281710519000001</v>
      </c>
      <c r="G28" s="88">
        <f>'Sprachroaming ausgehende Anrufe'!J39</f>
        <v>16.304157931999999</v>
      </c>
      <c r="H28" s="88">
        <f>'Sprachroaming ausgehende Anrufe'!L39</f>
        <v>99.812652370000009</v>
      </c>
      <c r="I28" s="89">
        <f>SUM(B28:H28)</f>
        <v>325.17248471800002</v>
      </c>
      <c r="K28" s="86" t="s">
        <v>194</v>
      </c>
      <c r="L28" s="87">
        <v>80.885136688000003</v>
      </c>
      <c r="M28" s="87">
        <v>47.316430459000003</v>
      </c>
      <c r="N28" s="88">
        <v>36.916011652000002</v>
      </c>
      <c r="O28" s="88">
        <v>26.656385098000001</v>
      </c>
      <c r="P28" s="88">
        <v>17.281710519000001</v>
      </c>
      <c r="Q28" s="88">
        <v>16.304157931999999</v>
      </c>
      <c r="R28" s="88">
        <v>99.812652370000009</v>
      </c>
      <c r="S28" s="87">
        <v>325.17248471800002</v>
      </c>
      <c r="T28" s="31"/>
      <c r="W28" s="86" t="s">
        <v>208</v>
      </c>
      <c r="X28" s="87">
        <v>80.885136688000003</v>
      </c>
      <c r="Y28" s="87">
        <v>47.316430459000003</v>
      </c>
      <c r="Z28" s="88">
        <v>36.916011652000002</v>
      </c>
      <c r="AA28" s="88">
        <v>26.656385098000001</v>
      </c>
      <c r="AB28" s="88">
        <v>17.281710519000001</v>
      </c>
      <c r="AC28" s="88">
        <v>16.304157931999999</v>
      </c>
      <c r="AD28" s="88">
        <v>99.812652370000009</v>
      </c>
      <c r="AE28" s="87">
        <v>325.17248471800002</v>
      </c>
      <c r="AF28" s="31"/>
      <c r="AG28" s="31"/>
      <c r="AH28" s="31"/>
      <c r="AI28" s="31"/>
      <c r="AJ28" s="31"/>
      <c r="AK28" s="86" t="s">
        <v>129</v>
      </c>
      <c r="AL28" s="87">
        <v>80.885136688000003</v>
      </c>
      <c r="AM28" s="87">
        <v>47.316430459000003</v>
      </c>
      <c r="AN28" s="88">
        <v>36.916011652000002</v>
      </c>
      <c r="AO28" s="88">
        <v>26.656385098000001</v>
      </c>
      <c r="AP28" s="88">
        <v>17.281710519000001</v>
      </c>
      <c r="AQ28" s="88">
        <v>16.304157931999999</v>
      </c>
      <c r="AR28" s="88">
        <v>99.812652370000009</v>
      </c>
      <c r="AS28" s="87">
        <v>325.17248471800002</v>
      </c>
      <c r="AT28" s="31"/>
    </row>
    <row r="29" spans="1:46" x14ac:dyDescent="0.2">
      <c r="A29" s="84" t="s">
        <v>220</v>
      </c>
      <c r="B29" s="87">
        <f>'Sprachroaming ausgehende Anrufe'!C40</f>
        <v>96.072869641000011</v>
      </c>
      <c r="C29" s="87">
        <f>'Sprachroaming ausgehende Anrufe'!D40</f>
        <v>48.506566507999999</v>
      </c>
      <c r="D29" s="88">
        <f>'Sprachroaming ausgehende Anrufe'!F40</f>
        <v>46.322670898999995</v>
      </c>
      <c r="E29" s="88">
        <f>'Sprachroaming ausgehende Anrufe'!G40</f>
        <v>30.410287314999998</v>
      </c>
      <c r="F29" s="88">
        <f>'Sprachroaming ausgehende Anrufe'!I40</f>
        <v>13.469948820000001</v>
      </c>
      <c r="G29" s="88">
        <f>'Sprachroaming ausgehende Anrufe'!J40</f>
        <v>12.940033497999998</v>
      </c>
      <c r="H29" s="88">
        <f>'Sprachroaming ausgehende Anrufe'!L40</f>
        <v>114.14112725599999</v>
      </c>
      <c r="I29" s="89">
        <f>SUM(B29:H29)</f>
        <v>361.86350393700002</v>
      </c>
      <c r="K29" s="86" t="s">
        <v>227</v>
      </c>
      <c r="L29" s="87">
        <v>96.072869641000011</v>
      </c>
      <c r="M29" s="87">
        <v>48.506566507999999</v>
      </c>
      <c r="N29" s="88">
        <v>46.322670898999995</v>
      </c>
      <c r="O29" s="88">
        <v>30.410287314999998</v>
      </c>
      <c r="P29" s="88">
        <v>13.469948820000001</v>
      </c>
      <c r="Q29" s="88">
        <v>12.940033497999998</v>
      </c>
      <c r="R29" s="88">
        <v>114.14112725599999</v>
      </c>
      <c r="S29" s="87">
        <v>361.86350393700002</v>
      </c>
      <c r="T29" s="31"/>
      <c r="W29" s="86" t="s">
        <v>226</v>
      </c>
      <c r="X29" s="87">
        <v>96.072869641000011</v>
      </c>
      <c r="Y29" s="87">
        <v>48.506566507999999</v>
      </c>
      <c r="Z29" s="88">
        <v>46.322670898999995</v>
      </c>
      <c r="AA29" s="88">
        <v>30.410287314999998</v>
      </c>
      <c r="AB29" s="88">
        <v>13.469948820000001</v>
      </c>
      <c r="AC29" s="88">
        <v>12.940033497999998</v>
      </c>
      <c r="AD29" s="88">
        <v>114.14112725599999</v>
      </c>
      <c r="AE29" s="87">
        <v>361.86350393700002</v>
      </c>
      <c r="AF29" s="31"/>
      <c r="AG29" s="31"/>
      <c r="AH29" s="31"/>
      <c r="AI29" s="31"/>
      <c r="AJ29" s="31"/>
      <c r="AK29" s="86" t="s">
        <v>225</v>
      </c>
      <c r="AL29" s="87">
        <v>96.072869641000011</v>
      </c>
      <c r="AM29" s="87">
        <v>48.506566507999999</v>
      </c>
      <c r="AN29" s="88">
        <v>46.322670898999995</v>
      </c>
      <c r="AO29" s="88">
        <v>30.410287314999998</v>
      </c>
      <c r="AP29" s="88">
        <v>13.469948820000001</v>
      </c>
      <c r="AQ29" s="88">
        <v>12.940033497999998</v>
      </c>
      <c r="AR29" s="88">
        <v>114.14112725599999</v>
      </c>
      <c r="AS29" s="87">
        <v>361.86350393700002</v>
      </c>
      <c r="AT29" s="31"/>
    </row>
    <row r="30" spans="1:46" x14ac:dyDescent="0.2">
      <c r="B30" s="90"/>
      <c r="C30" s="90"/>
      <c r="D30" s="90"/>
      <c r="E30" s="90"/>
      <c r="F30" s="90"/>
      <c r="G30" s="90"/>
      <c r="H30" s="90"/>
      <c r="K30" s="31"/>
      <c r="L30" s="90"/>
      <c r="M30" s="90"/>
      <c r="N30" s="90"/>
      <c r="O30" s="90"/>
      <c r="P30" s="90"/>
      <c r="Q30" s="90"/>
      <c r="R30" s="90"/>
      <c r="S30" s="31"/>
      <c r="T30" s="31"/>
      <c r="W30" s="31"/>
      <c r="X30" s="90"/>
      <c r="Y30" s="90"/>
      <c r="Z30" s="90"/>
      <c r="AA30" s="90"/>
      <c r="AB30" s="90"/>
      <c r="AC30" s="90"/>
      <c r="AD30" s="90"/>
      <c r="AE30" s="31"/>
      <c r="AF30" s="31"/>
      <c r="AG30" s="31"/>
      <c r="AH30" s="31"/>
      <c r="AI30" s="31"/>
      <c r="AJ30" s="31"/>
      <c r="AK30" s="31"/>
      <c r="AL30" s="90"/>
      <c r="AM30" s="90"/>
      <c r="AN30" s="90"/>
      <c r="AO30" s="90"/>
      <c r="AP30" s="90"/>
      <c r="AQ30" s="90"/>
      <c r="AR30" s="90"/>
      <c r="AS30" s="31"/>
      <c r="AT30" s="31"/>
    </row>
    <row r="31" spans="1:46" s="66" customFormat="1" ht="18.75" x14ac:dyDescent="0.3">
      <c r="A31" s="65" t="s">
        <v>75</v>
      </c>
      <c r="K31" s="91" t="s">
        <v>97</v>
      </c>
      <c r="L31" s="92"/>
      <c r="M31" s="92"/>
      <c r="N31" s="92"/>
      <c r="O31" s="92"/>
      <c r="P31" s="92"/>
      <c r="Q31" s="92"/>
      <c r="R31" s="92"/>
      <c r="S31" s="92"/>
      <c r="T31" s="92"/>
      <c r="W31" s="91" t="s">
        <v>209</v>
      </c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31"/>
      <c r="AJ31" s="48" t="s">
        <v>130</v>
      </c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spans="1:46" s="66" customFormat="1" x14ac:dyDescent="0.2">
      <c r="K32" s="92"/>
      <c r="L32" s="92"/>
      <c r="M32" s="92"/>
      <c r="N32" s="92"/>
      <c r="O32" s="92"/>
      <c r="P32" s="92"/>
      <c r="Q32" s="92"/>
      <c r="R32" s="92"/>
      <c r="S32" s="92"/>
      <c r="T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31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</row>
    <row r="33" spans="11:46" s="66" customFormat="1" x14ac:dyDescent="0.2">
      <c r="K33" s="92"/>
      <c r="L33" s="92"/>
      <c r="M33" s="92"/>
      <c r="N33" s="92"/>
      <c r="O33" s="92"/>
      <c r="P33" s="92"/>
      <c r="Q33" s="92"/>
      <c r="R33" s="92"/>
      <c r="S33" s="92"/>
      <c r="T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31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11:46" s="66" customFormat="1" x14ac:dyDescent="0.2">
      <c r="K34" s="92"/>
      <c r="L34" s="92"/>
      <c r="M34" s="92"/>
      <c r="N34" s="92"/>
      <c r="O34" s="92"/>
      <c r="P34" s="92"/>
      <c r="Q34" s="92"/>
      <c r="R34" s="92"/>
      <c r="S34" s="92"/>
      <c r="T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31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11:46" s="66" customFormat="1" x14ac:dyDescent="0.2">
      <c r="K35" s="92"/>
      <c r="L35" s="92"/>
      <c r="M35" s="92"/>
      <c r="N35" s="92"/>
      <c r="O35" s="92"/>
      <c r="P35" s="92"/>
      <c r="Q35" s="92"/>
      <c r="R35" s="92"/>
      <c r="S35" s="92"/>
      <c r="T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11:46" s="66" customFormat="1" x14ac:dyDescent="0.2">
      <c r="K36" s="92"/>
      <c r="L36" s="92"/>
      <c r="M36" s="92"/>
      <c r="N36" s="92"/>
      <c r="O36" s="92"/>
      <c r="P36" s="92"/>
      <c r="Q36" s="92"/>
      <c r="R36" s="92"/>
      <c r="S36" s="92"/>
      <c r="T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</row>
    <row r="37" spans="11:46" s="66" customFormat="1" x14ac:dyDescent="0.2">
      <c r="K37" s="92"/>
      <c r="L37" s="92"/>
      <c r="M37" s="92"/>
      <c r="N37" s="92"/>
      <c r="O37" s="92"/>
      <c r="P37" s="92"/>
      <c r="Q37" s="92"/>
      <c r="R37" s="92"/>
      <c r="S37" s="92"/>
      <c r="T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</row>
    <row r="38" spans="11:46" s="66" customFormat="1" x14ac:dyDescent="0.2">
      <c r="K38" s="92"/>
      <c r="L38" s="92"/>
      <c r="M38" s="92"/>
      <c r="N38" s="92"/>
      <c r="O38" s="92"/>
      <c r="P38" s="92"/>
      <c r="Q38" s="92"/>
      <c r="R38" s="92"/>
      <c r="S38" s="92"/>
      <c r="T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spans="11:46" s="66" customFormat="1" x14ac:dyDescent="0.2">
      <c r="K39" s="92"/>
      <c r="L39" s="92"/>
      <c r="M39" s="92"/>
      <c r="N39" s="92"/>
      <c r="O39" s="92"/>
      <c r="P39" s="92"/>
      <c r="Q39" s="92"/>
      <c r="R39" s="92"/>
      <c r="S39" s="92"/>
      <c r="T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spans="11:46" s="66" customFormat="1" x14ac:dyDescent="0.2">
      <c r="K40" s="92"/>
      <c r="L40" s="92"/>
      <c r="M40" s="92"/>
      <c r="N40" s="92"/>
      <c r="O40" s="92"/>
      <c r="P40" s="92"/>
      <c r="Q40" s="92"/>
      <c r="R40" s="92"/>
      <c r="S40" s="92"/>
      <c r="T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spans="11:46" s="66" customFormat="1" x14ac:dyDescent="0.2">
      <c r="K41" s="92"/>
      <c r="L41" s="92"/>
      <c r="M41" s="92"/>
      <c r="N41" s="92"/>
      <c r="O41" s="92"/>
      <c r="P41" s="92"/>
      <c r="Q41" s="92"/>
      <c r="R41" s="92"/>
      <c r="S41" s="92"/>
      <c r="T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11:46" s="66" customFormat="1" x14ac:dyDescent="0.2">
      <c r="K42" s="92"/>
      <c r="L42" s="92"/>
      <c r="M42" s="92"/>
      <c r="N42" s="92"/>
      <c r="O42" s="92"/>
      <c r="P42" s="92"/>
      <c r="Q42" s="92"/>
      <c r="R42" s="92"/>
      <c r="S42" s="92"/>
      <c r="T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11:46" s="66" customFormat="1" x14ac:dyDescent="0.2">
      <c r="K43" s="92"/>
      <c r="L43" s="92"/>
      <c r="M43" s="92"/>
      <c r="N43" s="92"/>
      <c r="O43" s="92"/>
      <c r="P43" s="92"/>
      <c r="Q43" s="92"/>
      <c r="R43" s="92"/>
      <c r="S43" s="92"/>
      <c r="T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11:46" s="66" customFormat="1" x14ac:dyDescent="0.2">
      <c r="K44" s="92"/>
      <c r="L44" s="92"/>
      <c r="M44" s="92"/>
      <c r="N44" s="92"/>
      <c r="O44" s="92"/>
      <c r="P44" s="92"/>
      <c r="Q44" s="92"/>
      <c r="R44" s="92"/>
      <c r="S44" s="92"/>
      <c r="T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spans="11:46" s="66" customFormat="1" x14ac:dyDescent="0.2">
      <c r="K45" s="92"/>
      <c r="L45" s="92"/>
      <c r="M45" s="92"/>
      <c r="N45" s="92"/>
      <c r="O45" s="92"/>
      <c r="P45" s="92"/>
      <c r="Q45" s="92"/>
      <c r="R45" s="92"/>
      <c r="S45" s="92"/>
      <c r="T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spans="11:46" s="66" customFormat="1" x14ac:dyDescent="0.2">
      <c r="K46" s="92"/>
      <c r="L46" s="92"/>
      <c r="M46" s="92"/>
      <c r="N46" s="92"/>
      <c r="O46" s="92"/>
      <c r="P46" s="92"/>
      <c r="Q46" s="92"/>
      <c r="R46" s="92"/>
      <c r="S46" s="92"/>
      <c r="T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11:46" s="66" customFormat="1" x14ac:dyDescent="0.2">
      <c r="K47" s="92"/>
      <c r="L47" s="92"/>
      <c r="M47" s="92"/>
      <c r="N47" s="92"/>
      <c r="O47" s="92"/>
      <c r="P47" s="92"/>
      <c r="Q47" s="92"/>
      <c r="R47" s="92"/>
      <c r="S47" s="92"/>
      <c r="T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spans="11:46" s="66" customFormat="1" x14ac:dyDescent="0.2">
      <c r="K48" s="92"/>
      <c r="L48" s="92"/>
      <c r="M48" s="92"/>
      <c r="N48" s="92"/>
      <c r="O48" s="92"/>
      <c r="P48" s="92"/>
      <c r="Q48" s="92"/>
      <c r="R48" s="92"/>
      <c r="S48" s="92"/>
      <c r="T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  <row r="49" spans="1:46" s="66" customFormat="1" x14ac:dyDescent="0.2">
      <c r="K49" s="92"/>
      <c r="L49" s="92"/>
      <c r="M49" s="92"/>
      <c r="N49" s="92"/>
      <c r="O49" s="92"/>
      <c r="P49" s="92"/>
      <c r="Q49" s="92"/>
      <c r="R49" s="92"/>
      <c r="S49" s="92"/>
      <c r="T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</row>
    <row r="50" spans="1:46" s="66" customFormat="1" x14ac:dyDescent="0.2">
      <c r="K50" s="92"/>
      <c r="L50" s="92"/>
      <c r="M50" s="92"/>
      <c r="N50" s="92"/>
      <c r="O50" s="92"/>
      <c r="P50" s="92"/>
      <c r="Q50" s="92"/>
      <c r="R50" s="92"/>
      <c r="S50" s="92"/>
      <c r="T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</row>
    <row r="51" spans="1:46" s="66" customFormat="1" x14ac:dyDescent="0.2">
      <c r="K51" s="92"/>
      <c r="L51" s="92"/>
      <c r="M51" s="92"/>
      <c r="N51" s="92"/>
      <c r="O51" s="92"/>
      <c r="P51" s="92"/>
      <c r="Q51" s="92"/>
      <c r="R51" s="92"/>
      <c r="S51" s="92"/>
      <c r="T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</row>
    <row r="52" spans="1:46" s="66" customFormat="1" x14ac:dyDescent="0.2">
      <c r="A52" s="93"/>
      <c r="B52" s="84" t="s">
        <v>17</v>
      </c>
      <c r="C52" s="84" t="s">
        <v>18</v>
      </c>
      <c r="D52" s="84" t="s">
        <v>19</v>
      </c>
      <c r="E52" s="84" t="s">
        <v>20</v>
      </c>
      <c r="F52" s="84" t="s">
        <v>21</v>
      </c>
      <c r="K52" s="94"/>
      <c r="L52" s="86" t="s">
        <v>153</v>
      </c>
      <c r="M52" s="86" t="s">
        <v>154</v>
      </c>
      <c r="N52" s="86" t="s">
        <v>155</v>
      </c>
      <c r="O52" s="86" t="s">
        <v>156</v>
      </c>
      <c r="P52" s="86" t="s">
        <v>157</v>
      </c>
      <c r="Q52" s="92"/>
      <c r="R52" s="92"/>
      <c r="S52" s="92"/>
      <c r="T52" s="92"/>
      <c r="W52" s="94"/>
      <c r="X52" s="86" t="s">
        <v>199</v>
      </c>
      <c r="Y52" s="86" t="s">
        <v>200</v>
      </c>
      <c r="Z52" s="86" t="s">
        <v>201</v>
      </c>
      <c r="AA52" s="86" t="s">
        <v>202</v>
      </c>
      <c r="AB52" s="31" t="s">
        <v>143</v>
      </c>
      <c r="AC52" s="92"/>
      <c r="AD52" s="92"/>
      <c r="AE52" s="92"/>
      <c r="AF52" s="92"/>
      <c r="AG52" s="92"/>
      <c r="AH52" s="92"/>
      <c r="AI52" s="92"/>
      <c r="AJ52" s="92"/>
      <c r="AK52" s="94"/>
      <c r="AL52" s="86" t="s">
        <v>120</v>
      </c>
      <c r="AM52" s="86" t="s">
        <v>121</v>
      </c>
      <c r="AN52" s="86" t="s">
        <v>122</v>
      </c>
      <c r="AO52" s="86" t="s">
        <v>123</v>
      </c>
      <c r="AP52" s="86" t="s">
        <v>116</v>
      </c>
      <c r="AQ52" s="92"/>
      <c r="AR52" s="92"/>
      <c r="AS52" s="92"/>
      <c r="AT52" s="92"/>
    </row>
    <row r="53" spans="1:46" s="66" customFormat="1" x14ac:dyDescent="0.2">
      <c r="A53" s="84" t="s">
        <v>28</v>
      </c>
      <c r="B53" s="95">
        <f>'Sprachroaming einkom. Anrufe'!C34</f>
        <v>84.115618985999987</v>
      </c>
      <c r="C53" s="95">
        <f>'Sprachroaming einkom. Anrufe'!D34</f>
        <v>69.482611216999999</v>
      </c>
      <c r="D53" s="95">
        <f>'Sprachroaming einkom. Anrufe'!F34</f>
        <v>9.5565814099999997</v>
      </c>
      <c r="E53" s="95">
        <f>'Sprachroaming einkom. Anrufe'!G34</f>
        <v>10.7902022307</v>
      </c>
      <c r="F53" s="95">
        <f>'Sprachroaming einkom. Anrufe'!I34</f>
        <v>10.7902022307</v>
      </c>
      <c r="G53" s="96">
        <f>SUM(B53:F53)</f>
        <v>184.7352160744</v>
      </c>
      <c r="K53" s="86" t="s">
        <v>183</v>
      </c>
      <c r="L53" s="95">
        <v>84.115618985999987</v>
      </c>
      <c r="M53" s="95">
        <v>69.482611216999999</v>
      </c>
      <c r="N53" s="95">
        <v>9.5565814099999997</v>
      </c>
      <c r="O53" s="95">
        <v>10.7902022307</v>
      </c>
      <c r="P53" s="95">
        <v>10.7902022307</v>
      </c>
      <c r="Q53" s="97">
        <v>184.7352160744</v>
      </c>
      <c r="R53" s="92"/>
      <c r="S53" s="92"/>
      <c r="T53" s="92"/>
      <c r="W53" s="86" t="s">
        <v>210</v>
      </c>
      <c r="X53" s="95">
        <v>84.115618985999987</v>
      </c>
      <c r="Y53" s="95">
        <v>69.482611216999999</v>
      </c>
      <c r="Z53" s="95">
        <v>9.5565814099999997</v>
      </c>
      <c r="AA53" s="95">
        <v>10.7902022307</v>
      </c>
      <c r="AB53" s="95">
        <v>10.7902022307</v>
      </c>
      <c r="AC53" s="97">
        <v>184.7352160744</v>
      </c>
      <c r="AD53" s="92"/>
      <c r="AE53" s="92"/>
      <c r="AF53" s="92"/>
      <c r="AG53" s="92"/>
      <c r="AH53" s="92"/>
      <c r="AI53" s="92"/>
      <c r="AJ53" s="92"/>
      <c r="AK53" s="86" t="s">
        <v>131</v>
      </c>
      <c r="AL53" s="95">
        <v>84.115618985999987</v>
      </c>
      <c r="AM53" s="95">
        <v>69.482611216999999</v>
      </c>
      <c r="AN53" s="95">
        <v>9.5565814099999997</v>
      </c>
      <c r="AO53" s="95">
        <v>10.7902022307</v>
      </c>
      <c r="AP53" s="95">
        <v>10.7902022307</v>
      </c>
      <c r="AQ53" s="97">
        <v>184.7352160744</v>
      </c>
      <c r="AR53" s="92"/>
      <c r="AS53" s="92"/>
      <c r="AT53" s="92"/>
    </row>
    <row r="54" spans="1:46" s="66" customFormat="1" x14ac:dyDescent="0.2">
      <c r="A54" s="84" t="s">
        <v>29</v>
      </c>
      <c r="B54" s="95">
        <f>'Sprachroaming einkom. Anrufe'!C35</f>
        <v>79.690942656000004</v>
      </c>
      <c r="C54" s="95">
        <f>'Sprachroaming einkom. Anrufe'!D35</f>
        <v>77.153907591000007</v>
      </c>
      <c r="D54" s="95">
        <f>'Sprachroaming einkom. Anrufe'!F35</f>
        <v>13.319057369999999</v>
      </c>
      <c r="E54" s="95">
        <f>'Sprachroaming einkom. Anrufe'!G35</f>
        <v>14.484833105999998</v>
      </c>
      <c r="F54" s="95">
        <f>'Sprachroaming einkom. Anrufe'!I35</f>
        <v>14.484833105999998</v>
      </c>
      <c r="G54" s="96">
        <f t="shared" ref="G54:G57" si="1">SUM(B54:F54)</f>
        <v>199.133573829</v>
      </c>
      <c r="K54" s="86" t="s">
        <v>184</v>
      </c>
      <c r="L54" s="95">
        <v>79.690942656000004</v>
      </c>
      <c r="M54" s="95">
        <v>77.153907591000007</v>
      </c>
      <c r="N54" s="95">
        <v>13.319057369999999</v>
      </c>
      <c r="O54" s="95">
        <v>14.484833105999998</v>
      </c>
      <c r="P54" s="95">
        <v>14.484833105999998</v>
      </c>
      <c r="Q54" s="97">
        <v>199.133573829</v>
      </c>
      <c r="R54" s="92"/>
      <c r="S54" s="92"/>
      <c r="T54" s="92"/>
      <c r="W54" s="86" t="s">
        <v>211</v>
      </c>
      <c r="X54" s="95">
        <v>79.690942656000004</v>
      </c>
      <c r="Y54" s="95">
        <v>77.153907591000007</v>
      </c>
      <c r="Z54" s="95">
        <v>13.319057369999999</v>
      </c>
      <c r="AA54" s="95">
        <v>14.484833105999998</v>
      </c>
      <c r="AB54" s="95">
        <v>14.484833105999998</v>
      </c>
      <c r="AC54" s="97">
        <v>199.133573829</v>
      </c>
      <c r="AD54" s="92"/>
      <c r="AE54" s="92"/>
      <c r="AF54" s="92"/>
      <c r="AG54" s="92"/>
      <c r="AH54" s="92"/>
      <c r="AI54" s="92"/>
      <c r="AJ54" s="92"/>
      <c r="AK54" s="86" t="s">
        <v>132</v>
      </c>
      <c r="AL54" s="95">
        <v>79.690942656000004</v>
      </c>
      <c r="AM54" s="95">
        <v>77.153907591000007</v>
      </c>
      <c r="AN54" s="95">
        <v>13.319057369999999</v>
      </c>
      <c r="AO54" s="95">
        <v>14.484833105999998</v>
      </c>
      <c r="AP54" s="95">
        <v>14.484833105999998</v>
      </c>
      <c r="AQ54" s="97">
        <v>199.133573829</v>
      </c>
      <c r="AR54" s="92"/>
      <c r="AS54" s="92"/>
      <c r="AT54" s="92"/>
    </row>
    <row r="55" spans="1:46" s="66" customFormat="1" x14ac:dyDescent="0.2">
      <c r="A55" s="84" t="s">
        <v>30</v>
      </c>
      <c r="B55" s="95">
        <f>'Sprachroaming einkom. Anrufe'!C36</f>
        <v>75.401064712000007</v>
      </c>
      <c r="C55" s="95">
        <f>'Sprachroaming einkom. Anrufe'!D36</f>
        <v>75.796863223999992</v>
      </c>
      <c r="D55" s="95">
        <f>'Sprachroaming einkom. Anrufe'!F36</f>
        <v>11.741609742000001</v>
      </c>
      <c r="E55" s="95">
        <f>'Sprachroaming einkom. Anrufe'!G36</f>
        <v>13.825932262</v>
      </c>
      <c r="F55" s="95">
        <f>'Sprachroaming einkom. Anrufe'!I36</f>
        <v>13.825932262</v>
      </c>
      <c r="G55" s="96">
        <f t="shared" si="1"/>
        <v>190.59140220200001</v>
      </c>
      <c r="K55" s="86" t="s">
        <v>185</v>
      </c>
      <c r="L55" s="95">
        <v>75.401064712000007</v>
      </c>
      <c r="M55" s="95">
        <v>75.796863223999992</v>
      </c>
      <c r="N55" s="95">
        <v>11.741609742000001</v>
      </c>
      <c r="O55" s="95">
        <v>13.825932262</v>
      </c>
      <c r="P55" s="95">
        <v>13.825932262</v>
      </c>
      <c r="Q55" s="97">
        <v>190.59140220200001</v>
      </c>
      <c r="R55" s="92"/>
      <c r="S55" s="92"/>
      <c r="T55" s="92"/>
      <c r="W55" s="86" t="s">
        <v>212</v>
      </c>
      <c r="X55" s="95">
        <v>75.401064712000007</v>
      </c>
      <c r="Y55" s="95">
        <v>75.796863223999992</v>
      </c>
      <c r="Z55" s="95">
        <v>11.741609742000001</v>
      </c>
      <c r="AA55" s="95">
        <v>13.825932262</v>
      </c>
      <c r="AB55" s="95">
        <v>13.825932262</v>
      </c>
      <c r="AC55" s="97">
        <v>190.59140220200001</v>
      </c>
      <c r="AD55" s="92"/>
      <c r="AE55" s="92"/>
      <c r="AF55" s="92"/>
      <c r="AG55" s="92"/>
      <c r="AH55" s="92"/>
      <c r="AI55" s="92"/>
      <c r="AJ55" s="92"/>
      <c r="AK55" s="86" t="s">
        <v>133</v>
      </c>
      <c r="AL55" s="95">
        <v>75.401064712000007</v>
      </c>
      <c r="AM55" s="95">
        <v>75.796863223999992</v>
      </c>
      <c r="AN55" s="95">
        <v>11.741609742000001</v>
      </c>
      <c r="AO55" s="95">
        <v>13.825932262</v>
      </c>
      <c r="AP55" s="95">
        <v>13.825932262</v>
      </c>
      <c r="AQ55" s="97">
        <v>190.59140220200001</v>
      </c>
      <c r="AR55" s="92"/>
      <c r="AS55" s="92"/>
      <c r="AT55" s="92"/>
    </row>
    <row r="56" spans="1:46" s="66" customFormat="1" x14ac:dyDescent="0.2">
      <c r="A56" s="84" t="s">
        <v>31</v>
      </c>
      <c r="B56" s="95">
        <f>'Sprachroaming einkom. Anrufe'!C37</f>
        <v>81.659004503999995</v>
      </c>
      <c r="C56" s="95">
        <f>'Sprachroaming einkom. Anrufe'!D37</f>
        <v>71.147027010000002</v>
      </c>
      <c r="D56" s="95">
        <f>'Sprachroaming einkom. Anrufe'!F37</f>
        <v>9.9229928740000002</v>
      </c>
      <c r="E56" s="95">
        <f>'Sprachroaming einkom. Anrufe'!G37</f>
        <v>11.545135468</v>
      </c>
      <c r="F56" s="95">
        <f>'Sprachroaming einkom. Anrufe'!I37</f>
        <v>11.545135468</v>
      </c>
      <c r="G56" s="96">
        <f t="shared" si="1"/>
        <v>185.819295324</v>
      </c>
      <c r="K56" s="86" t="s">
        <v>186</v>
      </c>
      <c r="L56" s="95">
        <v>81.659004503999995</v>
      </c>
      <c r="M56" s="95">
        <v>71.147027010000002</v>
      </c>
      <c r="N56" s="95">
        <v>9.9229928740000002</v>
      </c>
      <c r="O56" s="95">
        <v>11.545135468</v>
      </c>
      <c r="P56" s="95">
        <v>11.545135468</v>
      </c>
      <c r="Q56" s="97">
        <v>185.819295324</v>
      </c>
      <c r="R56" s="92"/>
      <c r="S56" s="92"/>
      <c r="T56" s="92"/>
      <c r="W56" s="86" t="s">
        <v>213</v>
      </c>
      <c r="X56" s="95">
        <v>81.659004503999995</v>
      </c>
      <c r="Y56" s="95">
        <v>71.147027010000002</v>
      </c>
      <c r="Z56" s="95">
        <v>9.9229928740000002</v>
      </c>
      <c r="AA56" s="95">
        <v>11.545135468</v>
      </c>
      <c r="AB56" s="95">
        <v>11.545135468</v>
      </c>
      <c r="AC56" s="97">
        <v>185.819295324</v>
      </c>
      <c r="AD56" s="92"/>
      <c r="AE56" s="92"/>
      <c r="AF56" s="92"/>
      <c r="AG56" s="92"/>
      <c r="AH56" s="92"/>
      <c r="AI56" s="92"/>
      <c r="AJ56" s="92"/>
      <c r="AK56" s="86" t="s">
        <v>134</v>
      </c>
      <c r="AL56" s="95">
        <v>81.659004503999995</v>
      </c>
      <c r="AM56" s="95">
        <v>71.147027010000002</v>
      </c>
      <c r="AN56" s="95">
        <v>9.9229928740000002</v>
      </c>
      <c r="AO56" s="95">
        <v>11.545135468</v>
      </c>
      <c r="AP56" s="95">
        <v>11.545135468</v>
      </c>
      <c r="AQ56" s="97">
        <v>185.819295324</v>
      </c>
      <c r="AR56" s="92"/>
      <c r="AS56" s="92"/>
      <c r="AT56" s="92"/>
    </row>
    <row r="57" spans="1:46" s="66" customFormat="1" x14ac:dyDescent="0.2">
      <c r="A57" s="84" t="s">
        <v>32</v>
      </c>
      <c r="B57" s="95">
        <f>'Sprachroaming einkom. Anrufe'!C38</f>
        <v>80.600826050999999</v>
      </c>
      <c r="C57" s="95">
        <f>'Sprachroaming einkom. Anrufe'!D38</f>
        <v>58.746766867999995</v>
      </c>
      <c r="D57" s="95">
        <f>'Sprachroaming einkom. Anrufe'!F38</f>
        <v>9.7544833359999998</v>
      </c>
      <c r="E57" s="95">
        <f>'Sprachroaming einkom. Anrufe'!G38</f>
        <v>9.1619050180000006</v>
      </c>
      <c r="F57" s="95">
        <f>'Sprachroaming einkom. Anrufe'!I38</f>
        <v>9.1619050180000006</v>
      </c>
      <c r="G57" s="96">
        <f t="shared" si="1"/>
        <v>167.42588629099998</v>
      </c>
      <c r="K57" s="86" t="s">
        <v>187</v>
      </c>
      <c r="L57" s="95">
        <v>80.600826050999999</v>
      </c>
      <c r="M57" s="95">
        <v>58.746766867999995</v>
      </c>
      <c r="N57" s="95">
        <v>9.7544833359999998</v>
      </c>
      <c r="O57" s="95">
        <v>9.1619050180000006</v>
      </c>
      <c r="P57" s="95">
        <v>9.1619050180000006</v>
      </c>
      <c r="Q57" s="97">
        <v>167.42588629099998</v>
      </c>
      <c r="R57" s="92"/>
      <c r="S57" s="92"/>
      <c r="T57" s="92"/>
      <c r="W57" s="86" t="s">
        <v>214</v>
      </c>
      <c r="X57" s="95">
        <v>80.600826050999999</v>
      </c>
      <c r="Y57" s="95">
        <v>58.746766867999995</v>
      </c>
      <c r="Z57" s="95">
        <v>9.7544833359999998</v>
      </c>
      <c r="AA57" s="95">
        <v>9.1619050180000006</v>
      </c>
      <c r="AB57" s="95">
        <v>9.1619050180000006</v>
      </c>
      <c r="AC57" s="97">
        <v>167.42588629099998</v>
      </c>
      <c r="AD57" s="92"/>
      <c r="AE57" s="92"/>
      <c r="AF57" s="92"/>
      <c r="AG57" s="92"/>
      <c r="AH57" s="92"/>
      <c r="AI57" s="92"/>
      <c r="AJ57" s="92"/>
      <c r="AK57" s="86" t="s">
        <v>135</v>
      </c>
      <c r="AL57" s="95">
        <v>80.600826050999999</v>
      </c>
      <c r="AM57" s="95">
        <v>58.746766867999995</v>
      </c>
      <c r="AN57" s="95">
        <v>9.7544833359999998</v>
      </c>
      <c r="AO57" s="95">
        <v>9.1619050180000006</v>
      </c>
      <c r="AP57" s="95">
        <v>9.1619050180000006</v>
      </c>
      <c r="AQ57" s="97">
        <v>167.42588629099998</v>
      </c>
      <c r="AR57" s="92"/>
      <c r="AS57" s="92"/>
      <c r="AT57" s="92"/>
    </row>
    <row r="58" spans="1:46" s="66" customFormat="1" x14ac:dyDescent="0.2">
      <c r="A58" s="84" t="s">
        <v>58</v>
      </c>
      <c r="B58" s="95">
        <f>'Sprachroaming einkom. Anrufe'!C39</f>
        <v>83.088570519000001</v>
      </c>
      <c r="C58" s="95">
        <f>'Sprachroaming einkom. Anrufe'!D39</f>
        <v>50.538469093000003</v>
      </c>
      <c r="D58" s="95">
        <f>'Sprachroaming einkom. Anrufe'!F39</f>
        <v>8.0399419479999992</v>
      </c>
      <c r="E58" s="95">
        <f>'Sprachroaming einkom. Anrufe'!G39</f>
        <v>6.5118250040000003</v>
      </c>
      <c r="F58" s="95">
        <f>'Sprachroaming einkom. Anrufe'!I39</f>
        <v>6.5118250040000003</v>
      </c>
      <c r="G58" s="96">
        <f t="shared" ref="G58" si="2">SUM(B58:F58)</f>
        <v>154.69063156800001</v>
      </c>
      <c r="K58" s="86" t="s">
        <v>188</v>
      </c>
      <c r="L58" s="95">
        <v>83.088570519000001</v>
      </c>
      <c r="M58" s="95">
        <v>50.538469093000003</v>
      </c>
      <c r="N58" s="95">
        <v>8.0399419479999992</v>
      </c>
      <c r="O58" s="95">
        <v>6.5118250040000003</v>
      </c>
      <c r="P58" s="95">
        <v>6.5118250040000003</v>
      </c>
      <c r="Q58" s="97">
        <v>154.69063156800001</v>
      </c>
      <c r="R58" s="92"/>
      <c r="S58" s="92"/>
      <c r="T58" s="92"/>
      <c r="W58" s="86" t="s">
        <v>215</v>
      </c>
      <c r="X58" s="95">
        <v>83.088570519000001</v>
      </c>
      <c r="Y58" s="95">
        <v>50.538469093000003</v>
      </c>
      <c r="Z58" s="95">
        <v>8.0399419479999992</v>
      </c>
      <c r="AA58" s="95">
        <v>6.5118250040000003</v>
      </c>
      <c r="AB58" s="95">
        <v>6.5118250040000003</v>
      </c>
      <c r="AC58" s="97">
        <v>154.69063156800001</v>
      </c>
      <c r="AD58" s="92"/>
      <c r="AE58" s="92"/>
      <c r="AF58" s="92"/>
      <c r="AG58" s="92"/>
      <c r="AH58" s="92"/>
      <c r="AI58" s="92"/>
      <c r="AJ58" s="92"/>
      <c r="AK58" s="86" t="s">
        <v>136</v>
      </c>
      <c r="AL58" s="95">
        <v>83.088570519000001</v>
      </c>
      <c r="AM58" s="95">
        <v>50.538469093000003</v>
      </c>
      <c r="AN58" s="95">
        <v>8.0399419479999992</v>
      </c>
      <c r="AO58" s="95">
        <v>6.5118250040000003</v>
      </c>
      <c r="AP58" s="95">
        <v>6.5118250040000003</v>
      </c>
      <c r="AQ58" s="97">
        <v>154.69063156800001</v>
      </c>
      <c r="AR58" s="92"/>
      <c r="AS58" s="92"/>
      <c r="AT58" s="92"/>
    </row>
    <row r="59" spans="1:46" s="66" customFormat="1" x14ac:dyDescent="0.2">
      <c r="A59" s="84" t="s">
        <v>221</v>
      </c>
      <c r="B59" s="95">
        <f>'Sprachroaming einkom. Anrufe'!C40</f>
        <v>86.415232000999993</v>
      </c>
      <c r="C59" s="95">
        <f>'Sprachroaming einkom. Anrufe'!D40</f>
        <v>45.556234134</v>
      </c>
      <c r="D59" s="95">
        <f>'Sprachroaming einkom. Anrufe'!F40</f>
        <v>7.0401857629999993</v>
      </c>
      <c r="E59" s="95">
        <f>'Sprachroaming einkom. Anrufe'!G40</f>
        <v>6.0108071659999993</v>
      </c>
      <c r="F59" s="95">
        <f>'Sprachroaming einkom. Anrufe'!I40</f>
        <v>6.0108071659999993</v>
      </c>
      <c r="G59" s="96">
        <f t="shared" ref="G59" si="3">SUM(B59:F59)</f>
        <v>151.03326623000001</v>
      </c>
      <c r="K59" s="86" t="s">
        <v>222</v>
      </c>
      <c r="L59" s="95">
        <v>86.415232000999993</v>
      </c>
      <c r="M59" s="95">
        <v>45.556234134</v>
      </c>
      <c r="N59" s="95">
        <v>7.0401857629999993</v>
      </c>
      <c r="O59" s="95">
        <v>6.0108071659999993</v>
      </c>
      <c r="P59" s="95">
        <v>6.0108071659999993</v>
      </c>
      <c r="Q59" s="97">
        <v>151.03326623000001</v>
      </c>
      <c r="R59" s="92"/>
      <c r="S59" s="92"/>
      <c r="T59" s="92"/>
      <c r="W59" s="86" t="s">
        <v>223</v>
      </c>
      <c r="X59" s="95">
        <v>86.415232000999993</v>
      </c>
      <c r="Y59" s="95">
        <v>45.556234134</v>
      </c>
      <c r="Z59" s="95">
        <v>7.0401857629999993</v>
      </c>
      <c r="AA59" s="95">
        <v>6.0108071659999993</v>
      </c>
      <c r="AB59" s="95">
        <v>6.0108071659999993</v>
      </c>
      <c r="AC59" s="97">
        <v>151.03326623000001</v>
      </c>
      <c r="AD59" s="92"/>
      <c r="AE59" s="92"/>
      <c r="AF59" s="92"/>
      <c r="AG59" s="92"/>
      <c r="AH59" s="92"/>
      <c r="AI59" s="92"/>
      <c r="AJ59" s="92"/>
      <c r="AK59" s="86" t="s">
        <v>224</v>
      </c>
      <c r="AL59" s="95">
        <v>86.415232000999993</v>
      </c>
      <c r="AM59" s="95">
        <v>45.556234134</v>
      </c>
      <c r="AN59" s="95">
        <v>7.0401857629999993</v>
      </c>
      <c r="AO59" s="95">
        <v>6.0108071659999993</v>
      </c>
      <c r="AP59" s="95">
        <v>6.0108071659999993</v>
      </c>
      <c r="AQ59" s="97">
        <v>151.03326623000001</v>
      </c>
      <c r="AR59" s="92"/>
      <c r="AS59" s="92"/>
      <c r="AT59" s="92"/>
    </row>
    <row r="60" spans="1:46" x14ac:dyDescent="0.2">
      <c r="B60" s="98"/>
      <c r="C60" s="98"/>
      <c r="D60" s="98"/>
      <c r="E60" s="98"/>
      <c r="F60" s="98"/>
      <c r="G60" s="98"/>
      <c r="K60" s="31"/>
      <c r="L60" s="99"/>
      <c r="M60" s="99"/>
      <c r="N60" s="99"/>
      <c r="O60" s="99"/>
      <c r="P60" s="99"/>
      <c r="Q60" s="99"/>
      <c r="R60" s="31"/>
      <c r="S60" s="31"/>
      <c r="T60" s="31"/>
      <c r="W60" s="31"/>
      <c r="X60" s="99"/>
      <c r="Y60" s="99"/>
      <c r="Z60" s="99"/>
      <c r="AA60" s="99"/>
      <c r="AB60" s="99"/>
      <c r="AC60" s="99"/>
      <c r="AD60" s="31"/>
      <c r="AE60" s="31"/>
      <c r="AF60" s="31"/>
      <c r="AG60" s="31"/>
      <c r="AH60" s="31"/>
      <c r="AI60" s="31"/>
      <c r="AJ60" s="31"/>
      <c r="AK60" s="31"/>
      <c r="AL60" s="99"/>
      <c r="AM60" s="99"/>
      <c r="AN60" s="99"/>
      <c r="AO60" s="99"/>
      <c r="AP60" s="99"/>
      <c r="AQ60" s="99"/>
      <c r="AR60" s="31"/>
      <c r="AS60" s="31"/>
      <c r="AT60" s="31"/>
    </row>
    <row r="61" spans="1:46" s="66" customFormat="1" ht="18.75" x14ac:dyDescent="0.3">
      <c r="A61" s="65" t="s">
        <v>49</v>
      </c>
      <c r="K61" s="91" t="s">
        <v>182</v>
      </c>
      <c r="L61" s="92"/>
      <c r="M61" s="92"/>
      <c r="N61" s="92"/>
      <c r="O61" s="92"/>
      <c r="P61" s="92"/>
      <c r="Q61" s="92"/>
      <c r="R61" s="92"/>
      <c r="S61" s="92"/>
      <c r="T61" s="92"/>
      <c r="W61" s="91" t="s">
        <v>216</v>
      </c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1" t="s">
        <v>137</v>
      </c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spans="1:46" x14ac:dyDescent="0.2">
      <c r="D62" s="100"/>
      <c r="E62" s="100"/>
      <c r="F62" s="100"/>
      <c r="G62" s="100"/>
      <c r="H62" s="100"/>
      <c r="I62" s="100"/>
      <c r="J62" s="100"/>
      <c r="K62" s="31"/>
      <c r="L62" s="31"/>
      <c r="M62" s="31"/>
      <c r="N62" s="101"/>
      <c r="O62" s="101"/>
      <c r="P62" s="101"/>
      <c r="Q62" s="101"/>
      <c r="R62" s="101"/>
      <c r="S62" s="101"/>
      <c r="T62" s="101"/>
      <c r="W62" s="31"/>
      <c r="X62" s="31"/>
      <c r="Y62" s="31"/>
      <c r="Z62" s="101"/>
      <c r="AA62" s="101"/>
      <c r="AB62" s="101"/>
      <c r="AC62" s="101"/>
      <c r="AD62" s="101"/>
      <c r="AE62" s="101"/>
      <c r="AF62" s="101"/>
      <c r="AG62" s="101"/>
      <c r="AH62" s="31"/>
      <c r="AI62" s="31"/>
      <c r="AJ62" s="102"/>
      <c r="AK62" s="31"/>
      <c r="AL62" s="31"/>
      <c r="AM62" s="31"/>
      <c r="AN62" s="101"/>
      <c r="AO62" s="101"/>
      <c r="AP62" s="101"/>
      <c r="AQ62" s="101"/>
      <c r="AR62" s="101"/>
      <c r="AS62" s="101"/>
      <c r="AT62" s="101"/>
    </row>
    <row r="63" spans="1:46" x14ac:dyDescent="0.2">
      <c r="D63" s="100"/>
      <c r="E63" s="100"/>
      <c r="F63" s="100"/>
      <c r="G63" s="100"/>
      <c r="H63" s="100"/>
      <c r="I63" s="100"/>
      <c r="J63" s="100"/>
      <c r="K63" s="31"/>
      <c r="L63" s="31"/>
      <c r="M63" s="31"/>
      <c r="N63" s="101"/>
      <c r="O63" s="101"/>
      <c r="P63" s="101"/>
      <c r="Q63" s="101"/>
      <c r="R63" s="101"/>
      <c r="S63" s="101"/>
      <c r="T63" s="101"/>
      <c r="W63" s="31"/>
      <c r="X63" s="31"/>
      <c r="Y63" s="31"/>
      <c r="Z63" s="101"/>
      <c r="AA63" s="101"/>
      <c r="AB63" s="101"/>
      <c r="AC63" s="101"/>
      <c r="AD63" s="101"/>
      <c r="AE63" s="101"/>
      <c r="AF63" s="101"/>
      <c r="AG63" s="101"/>
      <c r="AH63" s="31"/>
      <c r="AI63" s="31"/>
      <c r="AJ63" s="31"/>
      <c r="AK63" s="31"/>
      <c r="AL63" s="31"/>
      <c r="AM63" s="31"/>
      <c r="AN63" s="101"/>
      <c r="AO63" s="101"/>
      <c r="AP63" s="101"/>
      <c r="AQ63" s="101"/>
      <c r="AR63" s="101"/>
      <c r="AS63" s="101"/>
      <c r="AT63" s="101"/>
    </row>
    <row r="64" spans="1:46" x14ac:dyDescent="0.2">
      <c r="D64" s="100"/>
      <c r="E64" s="100"/>
      <c r="F64" s="100"/>
      <c r="G64" s="100"/>
      <c r="H64" s="100"/>
      <c r="I64" s="100"/>
      <c r="J64" s="100"/>
      <c r="K64" s="31"/>
      <c r="L64" s="31"/>
      <c r="M64" s="31"/>
      <c r="N64" s="101"/>
      <c r="O64" s="101"/>
      <c r="P64" s="101"/>
      <c r="Q64" s="101"/>
      <c r="R64" s="101"/>
      <c r="S64" s="101"/>
      <c r="T64" s="101"/>
      <c r="W64" s="31"/>
      <c r="X64" s="31"/>
      <c r="Y64" s="31"/>
      <c r="Z64" s="101"/>
      <c r="AA64" s="101"/>
      <c r="AB64" s="101"/>
      <c r="AC64" s="101"/>
      <c r="AD64" s="101"/>
      <c r="AE64" s="101"/>
      <c r="AF64" s="101"/>
      <c r="AG64" s="101"/>
      <c r="AH64" s="31"/>
      <c r="AI64" s="31"/>
      <c r="AJ64" s="31"/>
      <c r="AK64" s="31"/>
      <c r="AL64" s="31"/>
      <c r="AM64" s="31"/>
      <c r="AN64" s="101"/>
      <c r="AO64" s="101"/>
      <c r="AP64" s="101"/>
      <c r="AQ64" s="101"/>
      <c r="AR64" s="101"/>
      <c r="AS64" s="101"/>
      <c r="AT64" s="101"/>
    </row>
    <row r="65" spans="1:46" x14ac:dyDescent="0.2">
      <c r="D65" s="100"/>
      <c r="E65" s="100"/>
      <c r="F65" s="100"/>
      <c r="G65" s="100"/>
      <c r="H65" s="100"/>
      <c r="I65" s="100"/>
      <c r="J65" s="100"/>
      <c r="K65" s="31"/>
      <c r="L65" s="31"/>
      <c r="M65" s="31"/>
      <c r="N65" s="101"/>
      <c r="O65" s="101"/>
      <c r="P65" s="101"/>
      <c r="Q65" s="101"/>
      <c r="R65" s="101"/>
      <c r="S65" s="101"/>
      <c r="T65" s="101"/>
      <c r="W65" s="31"/>
      <c r="X65" s="31"/>
      <c r="Y65" s="31"/>
      <c r="Z65" s="101"/>
      <c r="AA65" s="101"/>
      <c r="AB65" s="101"/>
      <c r="AC65" s="101"/>
      <c r="AD65" s="101"/>
      <c r="AE65" s="101"/>
      <c r="AF65" s="101"/>
      <c r="AG65" s="101"/>
      <c r="AH65" s="31"/>
      <c r="AI65" s="31"/>
      <c r="AJ65" s="31"/>
      <c r="AK65" s="31"/>
      <c r="AL65" s="31"/>
      <c r="AM65" s="31"/>
      <c r="AN65" s="101"/>
      <c r="AO65" s="101"/>
      <c r="AP65" s="101"/>
      <c r="AQ65" s="101"/>
      <c r="AR65" s="101"/>
      <c r="AS65" s="101"/>
      <c r="AT65" s="101"/>
    </row>
    <row r="66" spans="1:46" x14ac:dyDescent="0.2">
      <c r="D66" s="100"/>
      <c r="E66" s="100"/>
      <c r="F66" s="100"/>
      <c r="G66" s="100"/>
      <c r="H66" s="100"/>
      <c r="I66" s="100"/>
      <c r="J66" s="100"/>
      <c r="K66" s="31"/>
      <c r="L66" s="31"/>
      <c r="M66" s="31"/>
      <c r="N66" s="101"/>
      <c r="O66" s="101"/>
      <c r="P66" s="101"/>
      <c r="Q66" s="101"/>
      <c r="R66" s="101"/>
      <c r="S66" s="101"/>
      <c r="T66" s="101"/>
      <c r="W66" s="31"/>
      <c r="X66" s="31"/>
      <c r="Y66" s="31"/>
      <c r="Z66" s="101"/>
      <c r="AA66" s="101"/>
      <c r="AB66" s="101"/>
      <c r="AC66" s="101"/>
      <c r="AD66" s="101"/>
      <c r="AE66" s="101"/>
      <c r="AF66" s="101"/>
      <c r="AG66" s="101"/>
      <c r="AH66" s="31"/>
      <c r="AI66" s="31"/>
      <c r="AJ66" s="31"/>
      <c r="AK66" s="31"/>
      <c r="AL66" s="31"/>
      <c r="AM66" s="31"/>
      <c r="AN66" s="101"/>
      <c r="AO66" s="101"/>
      <c r="AP66" s="101"/>
      <c r="AQ66" s="101"/>
      <c r="AR66" s="101"/>
      <c r="AS66" s="101"/>
      <c r="AT66" s="101"/>
    </row>
    <row r="67" spans="1:46" x14ac:dyDescent="0.2">
      <c r="D67" s="100"/>
      <c r="E67" s="100"/>
      <c r="F67" s="100"/>
      <c r="G67" s="100"/>
      <c r="H67" s="100"/>
      <c r="I67" s="100"/>
      <c r="J67" s="100"/>
      <c r="K67" s="31"/>
      <c r="L67" s="31"/>
      <c r="M67" s="31"/>
      <c r="N67" s="101"/>
      <c r="O67" s="101"/>
      <c r="P67" s="101"/>
      <c r="Q67" s="101"/>
      <c r="R67" s="101"/>
      <c r="S67" s="101"/>
      <c r="T67" s="101"/>
      <c r="W67" s="31"/>
      <c r="X67" s="31"/>
      <c r="Y67" s="31"/>
      <c r="Z67" s="101"/>
      <c r="AA67" s="101"/>
      <c r="AB67" s="101"/>
      <c r="AC67" s="101"/>
      <c r="AD67" s="101"/>
      <c r="AE67" s="101"/>
      <c r="AF67" s="101"/>
      <c r="AG67" s="101"/>
      <c r="AH67" s="31"/>
      <c r="AI67" s="31"/>
      <c r="AJ67" s="31"/>
      <c r="AK67" s="31"/>
      <c r="AL67" s="31"/>
      <c r="AM67" s="31"/>
      <c r="AN67" s="101"/>
      <c r="AO67" s="101"/>
      <c r="AP67" s="101"/>
      <c r="AQ67" s="101"/>
      <c r="AR67" s="101"/>
      <c r="AS67" s="101"/>
      <c r="AT67" s="101"/>
    </row>
    <row r="68" spans="1:46" x14ac:dyDescent="0.2">
      <c r="D68" s="100"/>
      <c r="E68" s="100"/>
      <c r="F68" s="100"/>
      <c r="G68" s="100"/>
      <c r="H68" s="100"/>
      <c r="I68" s="100"/>
      <c r="J68" s="100"/>
      <c r="K68" s="31"/>
      <c r="L68" s="31"/>
      <c r="M68" s="31"/>
      <c r="N68" s="101"/>
      <c r="O68" s="101"/>
      <c r="P68" s="101"/>
      <c r="Q68" s="101"/>
      <c r="R68" s="101"/>
      <c r="S68" s="101"/>
      <c r="T68" s="101"/>
      <c r="W68" s="31"/>
      <c r="X68" s="31"/>
      <c r="Y68" s="31"/>
      <c r="Z68" s="101"/>
      <c r="AA68" s="101"/>
      <c r="AB68" s="101"/>
      <c r="AC68" s="101"/>
      <c r="AD68" s="101"/>
      <c r="AE68" s="101"/>
      <c r="AF68" s="101"/>
      <c r="AG68" s="101"/>
      <c r="AH68" s="31"/>
      <c r="AI68" s="31"/>
      <c r="AJ68" s="31"/>
      <c r="AK68" s="31"/>
      <c r="AL68" s="31"/>
      <c r="AM68" s="31"/>
      <c r="AN68" s="101"/>
      <c r="AO68" s="101"/>
      <c r="AP68" s="101"/>
      <c r="AQ68" s="101"/>
      <c r="AR68" s="101"/>
      <c r="AS68" s="101"/>
      <c r="AT68" s="101"/>
    </row>
    <row r="69" spans="1:46" x14ac:dyDescent="0.2">
      <c r="D69" s="100"/>
      <c r="E69" s="100"/>
      <c r="F69" s="100"/>
      <c r="G69" s="100"/>
      <c r="H69" s="100"/>
      <c r="I69" s="100"/>
      <c r="J69" s="100"/>
      <c r="K69" s="31"/>
      <c r="L69" s="31"/>
      <c r="M69" s="31"/>
      <c r="N69" s="101"/>
      <c r="O69" s="101"/>
      <c r="P69" s="101"/>
      <c r="Q69" s="101"/>
      <c r="R69" s="101"/>
      <c r="S69" s="101"/>
      <c r="T69" s="101"/>
      <c r="W69" s="31"/>
      <c r="X69" s="31"/>
      <c r="Y69" s="31"/>
      <c r="Z69" s="101"/>
      <c r="AA69" s="101"/>
      <c r="AB69" s="101"/>
      <c r="AC69" s="101"/>
      <c r="AD69" s="101"/>
      <c r="AE69" s="101"/>
      <c r="AF69" s="101"/>
      <c r="AG69" s="101"/>
      <c r="AH69" s="31"/>
      <c r="AI69" s="31"/>
      <c r="AJ69" s="31"/>
      <c r="AK69" s="31"/>
      <c r="AL69" s="31"/>
      <c r="AM69" s="31"/>
      <c r="AN69" s="101"/>
      <c r="AO69" s="101"/>
      <c r="AP69" s="101"/>
      <c r="AQ69" s="101"/>
      <c r="AR69" s="101"/>
      <c r="AS69" s="101"/>
      <c r="AT69" s="101"/>
    </row>
    <row r="70" spans="1:46" x14ac:dyDescent="0.2">
      <c r="D70" s="100"/>
      <c r="E70" s="100"/>
      <c r="F70" s="100"/>
      <c r="G70" s="100"/>
      <c r="H70" s="100"/>
      <c r="I70" s="100"/>
      <c r="J70" s="100"/>
      <c r="K70" s="31"/>
      <c r="L70" s="31"/>
      <c r="M70" s="31"/>
      <c r="N70" s="101"/>
      <c r="O70" s="101"/>
      <c r="P70" s="101"/>
      <c r="Q70" s="101"/>
      <c r="R70" s="101"/>
      <c r="S70" s="101"/>
      <c r="T70" s="101"/>
      <c r="W70" s="31"/>
      <c r="X70" s="31"/>
      <c r="Y70" s="31"/>
      <c r="Z70" s="101"/>
      <c r="AA70" s="101"/>
      <c r="AB70" s="101"/>
      <c r="AC70" s="101"/>
      <c r="AD70" s="101"/>
      <c r="AE70" s="101"/>
      <c r="AF70" s="101"/>
      <c r="AG70" s="101"/>
      <c r="AH70" s="31"/>
      <c r="AI70" s="31"/>
      <c r="AJ70" s="31"/>
      <c r="AK70" s="31"/>
      <c r="AL70" s="31"/>
      <c r="AM70" s="31"/>
      <c r="AN70" s="101"/>
      <c r="AO70" s="101"/>
      <c r="AP70" s="101"/>
      <c r="AQ70" s="101"/>
      <c r="AR70" s="101"/>
      <c r="AS70" s="101"/>
      <c r="AT70" s="101"/>
    </row>
    <row r="71" spans="1:46" x14ac:dyDescent="0.2">
      <c r="D71" s="100"/>
      <c r="E71" s="100"/>
      <c r="F71" s="100"/>
      <c r="G71" s="100"/>
      <c r="H71" s="100"/>
      <c r="I71" s="100"/>
      <c r="J71" s="100"/>
      <c r="K71" s="31"/>
      <c r="L71" s="31"/>
      <c r="M71" s="31"/>
      <c r="N71" s="101"/>
      <c r="O71" s="101"/>
      <c r="P71" s="101"/>
      <c r="Q71" s="101"/>
      <c r="R71" s="101"/>
      <c r="S71" s="101"/>
      <c r="T71" s="101"/>
      <c r="W71" s="31"/>
      <c r="X71" s="31"/>
      <c r="Y71" s="31"/>
      <c r="Z71" s="101"/>
      <c r="AA71" s="101"/>
      <c r="AB71" s="101"/>
      <c r="AC71" s="101"/>
      <c r="AD71" s="101"/>
      <c r="AE71" s="101"/>
      <c r="AF71" s="101"/>
      <c r="AG71" s="101"/>
      <c r="AH71" s="31"/>
      <c r="AI71" s="31"/>
      <c r="AJ71" s="31"/>
      <c r="AK71" s="31"/>
      <c r="AL71" s="31"/>
      <c r="AM71" s="31"/>
      <c r="AN71" s="101"/>
      <c r="AO71" s="101"/>
      <c r="AP71" s="101"/>
      <c r="AQ71" s="101"/>
      <c r="AR71" s="101"/>
      <c r="AS71" s="101"/>
      <c r="AT71" s="101"/>
    </row>
    <row r="72" spans="1:46" x14ac:dyDescent="0.2">
      <c r="D72" s="100"/>
      <c r="E72" s="100"/>
      <c r="F72" s="100"/>
      <c r="G72" s="100"/>
      <c r="H72" s="100"/>
      <c r="I72" s="100"/>
      <c r="J72" s="100"/>
      <c r="K72" s="31"/>
      <c r="L72" s="31"/>
      <c r="M72" s="31"/>
      <c r="N72" s="101"/>
      <c r="O72" s="101"/>
      <c r="P72" s="101"/>
      <c r="Q72" s="101"/>
      <c r="R72" s="101"/>
      <c r="S72" s="101"/>
      <c r="T72" s="101"/>
      <c r="W72" s="31"/>
      <c r="X72" s="31"/>
      <c r="Y72" s="31"/>
      <c r="Z72" s="101"/>
      <c r="AA72" s="101"/>
      <c r="AB72" s="101"/>
      <c r="AC72" s="101"/>
      <c r="AD72" s="101"/>
      <c r="AE72" s="101"/>
      <c r="AF72" s="101"/>
      <c r="AG72" s="101"/>
      <c r="AH72" s="31"/>
      <c r="AI72" s="31"/>
      <c r="AJ72" s="31"/>
      <c r="AK72" s="31"/>
      <c r="AL72" s="31"/>
      <c r="AM72" s="31"/>
      <c r="AN72" s="101"/>
      <c r="AO72" s="101"/>
      <c r="AP72" s="101"/>
      <c r="AQ72" s="101"/>
      <c r="AR72" s="101"/>
      <c r="AS72" s="101"/>
      <c r="AT72" s="101"/>
    </row>
    <row r="73" spans="1:46" x14ac:dyDescent="0.2">
      <c r="D73" s="100"/>
      <c r="E73" s="100"/>
      <c r="F73" s="100"/>
      <c r="G73" s="100"/>
      <c r="H73" s="100"/>
      <c r="I73" s="100"/>
      <c r="J73" s="100"/>
      <c r="K73" s="31"/>
      <c r="L73" s="31"/>
      <c r="M73" s="31"/>
      <c r="N73" s="101"/>
      <c r="O73" s="101"/>
      <c r="P73" s="101"/>
      <c r="Q73" s="101"/>
      <c r="R73" s="101"/>
      <c r="S73" s="101"/>
      <c r="T73" s="101"/>
      <c r="W73" s="31"/>
      <c r="X73" s="31"/>
      <c r="Y73" s="31"/>
      <c r="Z73" s="101"/>
      <c r="AA73" s="101"/>
      <c r="AB73" s="101"/>
      <c r="AC73" s="101"/>
      <c r="AD73" s="101"/>
      <c r="AE73" s="101"/>
      <c r="AF73" s="101"/>
      <c r="AG73" s="101"/>
      <c r="AH73" s="31"/>
      <c r="AI73" s="31"/>
      <c r="AJ73" s="31"/>
      <c r="AK73" s="31"/>
      <c r="AL73" s="31"/>
      <c r="AM73" s="31"/>
      <c r="AN73" s="101"/>
      <c r="AO73" s="101"/>
      <c r="AP73" s="101"/>
      <c r="AQ73" s="101"/>
      <c r="AR73" s="101"/>
      <c r="AS73" s="101"/>
      <c r="AT73" s="101"/>
    </row>
    <row r="74" spans="1:46" x14ac:dyDescent="0.2">
      <c r="K74" s="31"/>
      <c r="L74" s="31"/>
      <c r="M74" s="31"/>
      <c r="N74" s="31"/>
      <c r="O74" s="31"/>
      <c r="P74" s="31"/>
      <c r="Q74" s="31"/>
      <c r="R74" s="31"/>
      <c r="S74" s="31"/>
      <c r="T74" s="31"/>
      <c r="W74" s="31"/>
      <c r="X74" s="31"/>
      <c r="Y74" s="31"/>
      <c r="Z74" s="101"/>
      <c r="AA74" s="101"/>
      <c r="AB74" s="101"/>
      <c r="AC74" s="101"/>
      <c r="AD74" s="101"/>
      <c r="AE74" s="101"/>
      <c r="AF74" s="101"/>
      <c r="AG74" s="10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</row>
    <row r="75" spans="1:46" x14ac:dyDescent="0.2">
      <c r="K75" s="31"/>
      <c r="L75" s="31"/>
      <c r="M75" s="31"/>
      <c r="N75" s="31"/>
      <c r="O75" s="31"/>
      <c r="P75" s="31"/>
      <c r="Q75" s="31"/>
      <c r="R75" s="31"/>
      <c r="S75" s="31"/>
      <c r="T75" s="31"/>
      <c r="W75" s="31"/>
      <c r="X75" s="31"/>
      <c r="Y75" s="31"/>
      <c r="Z75" s="101"/>
      <c r="AA75" s="101"/>
      <c r="AB75" s="101"/>
      <c r="AC75" s="101"/>
      <c r="AD75" s="101"/>
      <c r="AE75" s="101"/>
      <c r="AF75" s="101"/>
      <c r="AG75" s="10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</row>
    <row r="76" spans="1:46" x14ac:dyDescent="0.2">
      <c r="K76" s="31"/>
      <c r="L76" s="31"/>
      <c r="M76" s="31"/>
      <c r="N76" s="31"/>
      <c r="O76" s="31"/>
      <c r="P76" s="31"/>
      <c r="Q76" s="31"/>
      <c r="R76" s="31"/>
      <c r="S76" s="31"/>
      <c r="T76" s="31"/>
      <c r="W76" s="31"/>
      <c r="X76" s="31"/>
      <c r="Y76" s="31"/>
      <c r="Z76" s="101"/>
      <c r="AA76" s="101"/>
      <c r="AB76" s="101"/>
      <c r="AC76" s="101"/>
      <c r="AD76" s="101"/>
      <c r="AE76" s="101"/>
      <c r="AF76" s="101"/>
      <c r="AG76" s="10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</row>
    <row r="77" spans="1:46" x14ac:dyDescent="0.2">
      <c r="K77" s="31"/>
      <c r="L77" s="31"/>
      <c r="M77" s="31"/>
      <c r="N77" s="31"/>
      <c r="O77" s="31"/>
      <c r="P77" s="31"/>
      <c r="Q77" s="31"/>
      <c r="R77" s="31"/>
      <c r="S77" s="31"/>
      <c r="T77" s="31"/>
      <c r="W77" s="31"/>
      <c r="X77" s="31"/>
      <c r="Y77" s="31"/>
      <c r="Z77" s="101"/>
      <c r="AA77" s="101"/>
      <c r="AB77" s="101"/>
      <c r="AC77" s="101"/>
      <c r="AD77" s="101"/>
      <c r="AE77" s="101"/>
      <c r="AF77" s="101"/>
      <c r="AG77" s="10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</row>
    <row r="78" spans="1:46" x14ac:dyDescent="0.2">
      <c r="B78" s="103" t="s">
        <v>6</v>
      </c>
      <c r="C78" s="103" t="s">
        <v>7</v>
      </c>
      <c r="F78" s="103" t="s">
        <v>6</v>
      </c>
      <c r="G78" s="103" t="s">
        <v>7</v>
      </c>
      <c r="K78" s="31"/>
      <c r="L78" s="104" t="s">
        <v>6</v>
      </c>
      <c r="M78" s="104" t="s">
        <v>7</v>
      </c>
      <c r="N78" s="31"/>
      <c r="O78" s="31"/>
      <c r="P78" s="104" t="s">
        <v>6</v>
      </c>
      <c r="Q78" s="104" t="s">
        <v>7</v>
      </c>
      <c r="R78" s="31"/>
      <c r="S78" s="31"/>
      <c r="T78" s="31"/>
      <c r="W78" s="31"/>
      <c r="X78" s="104" t="s">
        <v>6</v>
      </c>
      <c r="Y78" s="104" t="s">
        <v>217</v>
      </c>
      <c r="Z78" s="101"/>
      <c r="AA78" s="101"/>
      <c r="AB78" s="104" t="s">
        <v>6</v>
      </c>
      <c r="AC78" s="104" t="s">
        <v>7</v>
      </c>
      <c r="AD78" s="101"/>
      <c r="AE78" s="101"/>
      <c r="AF78" s="101"/>
      <c r="AG78" s="101"/>
      <c r="AH78" s="31"/>
      <c r="AI78" s="31"/>
      <c r="AJ78" s="31"/>
      <c r="AK78" s="31"/>
      <c r="AL78" s="104" t="s">
        <v>6</v>
      </c>
      <c r="AM78" s="104" t="s">
        <v>7</v>
      </c>
      <c r="AN78" s="31"/>
      <c r="AO78" s="101"/>
      <c r="AP78" s="104" t="s">
        <v>6</v>
      </c>
      <c r="AQ78" s="104" t="s">
        <v>7</v>
      </c>
      <c r="AR78" s="31"/>
      <c r="AS78" s="31"/>
      <c r="AT78" s="31"/>
    </row>
    <row r="79" spans="1:46" x14ac:dyDescent="0.2">
      <c r="A79" s="105" t="s">
        <v>33</v>
      </c>
      <c r="B79" s="106">
        <f>('Sprachroaming ausgehende Anrufe'!C5+'Sprachroaming ausgehende Anrufe'!F5+'Sprachroaming ausgehende Anrufe'!I5+'Sprachroaming einkom. Anrufe'!C5+'Sprachroaming einkom. Anrufe'!F5)/('Sprachroaming ausgehende Anrufe'!M5-'Sprachroaming ausgehende Anrufe'!L5+'Sprachroaming einkom. Anrufe'!J5-'Sprachroaming einkom. Anrufe'!I5)</f>
        <v>0.4954821126401952</v>
      </c>
      <c r="C79" s="106">
        <f>('Sprachroaming ausgehende Anrufe'!D5+'Sprachroaming ausgehende Anrufe'!G5+'Sprachroaming ausgehende Anrufe'!J5+'Sprachroaming einkom. Anrufe'!D5+'Sprachroaming einkom. Anrufe'!G5)/('Sprachroaming ausgehende Anrufe'!M5-'Sprachroaming ausgehende Anrufe'!L5+'Sprachroaming einkom. Anrufe'!J5-'Sprachroaming einkom. Anrufe'!I5)</f>
        <v>0.50451788735980474</v>
      </c>
      <c r="E79" s="105">
        <v>2009</v>
      </c>
      <c r="F79" s="61">
        <f>('Sprachroaming ausgehende Anrufe'!C34+'Sprachroaming ausgehende Anrufe'!F34+'Sprachroaming ausgehende Anrufe'!I34+'Sprachroaming einkom. Anrufe'!C34+'Sprachroaming einkom. Anrufe'!F34)/('Sprachroaming ausgehende Anrufe'!M34-'Sprachroaming ausgehende Anrufe'!L34+'Sprachroaming einkom. Anrufe'!J34-'Sprachroaming einkom. Anrufe'!I34)</f>
        <v>0.50376420465096838</v>
      </c>
      <c r="G79" s="61">
        <f>('Sprachroaming ausgehende Anrufe'!D34+'Sprachroaming ausgehende Anrufe'!G34+'Sprachroaming ausgehende Anrufe'!J34+'Sprachroaming einkom. Anrufe'!D34+'Sprachroaming einkom. Anrufe'!G34)/('Sprachroaming ausgehende Anrufe'!M34-'Sprachroaming ausgehende Anrufe'!L34+'Sprachroaming einkom. Anrufe'!J34-'Sprachroaming einkom. Anrufe'!I34)</f>
        <v>0.49623579534903151</v>
      </c>
      <c r="K79" s="107" t="s">
        <v>158</v>
      </c>
      <c r="L79" s="108">
        <v>0.4954821126401952</v>
      </c>
      <c r="M79" s="108">
        <v>0.50451788735980474</v>
      </c>
      <c r="N79" s="31"/>
      <c r="O79" s="107">
        <v>2009</v>
      </c>
      <c r="P79" s="61">
        <v>0.50376420465096838</v>
      </c>
      <c r="Q79" s="61">
        <v>0.49623579534903151</v>
      </c>
      <c r="R79" s="31"/>
      <c r="S79" s="31"/>
      <c r="T79" s="31"/>
      <c r="W79" s="107" t="s">
        <v>158</v>
      </c>
      <c r="X79" s="108">
        <v>0.4954821126401952</v>
      </c>
      <c r="Y79" s="108">
        <v>0.50451788735980474</v>
      </c>
      <c r="Z79" s="101"/>
      <c r="AA79" s="107">
        <v>2009</v>
      </c>
      <c r="AB79" s="61">
        <v>0.50376420465096838</v>
      </c>
      <c r="AC79" s="61">
        <v>0.49623579534903151</v>
      </c>
      <c r="AD79" s="101"/>
      <c r="AE79" s="101"/>
      <c r="AF79" s="101"/>
      <c r="AG79" s="101"/>
      <c r="AH79" s="31"/>
      <c r="AI79" s="31"/>
      <c r="AJ79" s="31"/>
      <c r="AK79" s="107" t="s">
        <v>33</v>
      </c>
      <c r="AL79" s="108">
        <v>0.4954821126401952</v>
      </c>
      <c r="AM79" s="108">
        <v>0.50451788735980474</v>
      </c>
      <c r="AN79" s="31"/>
      <c r="AO79" s="107">
        <v>2009</v>
      </c>
      <c r="AP79" s="61">
        <v>0.50376420465096838</v>
      </c>
      <c r="AQ79" s="61">
        <v>0.49623579534903151</v>
      </c>
      <c r="AR79" s="31"/>
      <c r="AS79" s="31"/>
      <c r="AT79" s="31"/>
    </row>
    <row r="80" spans="1:46" x14ac:dyDescent="0.2">
      <c r="A80" s="105" t="s">
        <v>34</v>
      </c>
      <c r="B80" s="106">
        <f>('Sprachroaming ausgehende Anrufe'!C6+'Sprachroaming ausgehende Anrufe'!F6+'Sprachroaming ausgehende Anrufe'!I6+'Sprachroaming einkom. Anrufe'!C6+'Sprachroaming einkom. Anrufe'!F6)/('Sprachroaming ausgehende Anrufe'!M6-'Sprachroaming ausgehende Anrufe'!L6+'Sprachroaming einkom. Anrufe'!J6-'Sprachroaming einkom. Anrufe'!I6)</f>
        <v>0.52270624673315502</v>
      </c>
      <c r="C80" s="106">
        <f>('Sprachroaming ausgehende Anrufe'!D6+'Sprachroaming ausgehende Anrufe'!G6+'Sprachroaming ausgehende Anrufe'!J6+'Sprachroaming einkom. Anrufe'!D6+'Sprachroaming einkom. Anrufe'!G6)/('Sprachroaming ausgehende Anrufe'!M6-'Sprachroaming ausgehende Anrufe'!L6+'Sprachroaming einkom. Anrufe'!J6-'Sprachroaming einkom. Anrufe'!I6)</f>
        <v>0.47729375326684503</v>
      </c>
      <c r="E80" s="105">
        <v>2010</v>
      </c>
      <c r="F80" s="61">
        <f>('Sprachroaming ausgehende Anrufe'!C35+'Sprachroaming ausgehende Anrufe'!F35+'Sprachroaming ausgehende Anrufe'!I35+'Sprachroaming einkom. Anrufe'!C35+'Sprachroaming einkom. Anrufe'!F35)/('Sprachroaming ausgehende Anrufe'!M35-'Sprachroaming ausgehende Anrufe'!L35+'Sprachroaming einkom. Anrufe'!J35-'Sprachroaming einkom. Anrufe'!I35)</f>
        <v>0.46864449698824501</v>
      </c>
      <c r="G80" s="61">
        <f>('Sprachroaming ausgehende Anrufe'!D35+'Sprachroaming ausgehende Anrufe'!G35+'Sprachroaming ausgehende Anrufe'!J35+'Sprachroaming einkom. Anrufe'!D35+'Sprachroaming einkom. Anrufe'!G35)/('Sprachroaming ausgehende Anrufe'!M35-'Sprachroaming ausgehende Anrufe'!L35+'Sprachroaming einkom. Anrufe'!J35-'Sprachroaming einkom. Anrufe'!I35)</f>
        <v>0.53135550301175505</v>
      </c>
      <c r="K80" s="107" t="s">
        <v>159</v>
      </c>
      <c r="L80" s="108">
        <v>0.52270624673315502</v>
      </c>
      <c r="M80" s="108">
        <v>0.47729375326684503</v>
      </c>
      <c r="N80" s="31"/>
      <c r="O80" s="107">
        <v>2010</v>
      </c>
      <c r="P80" s="61">
        <v>0.46864449698824501</v>
      </c>
      <c r="Q80" s="61">
        <v>0.53135550301175505</v>
      </c>
      <c r="R80" s="31"/>
      <c r="S80" s="31"/>
      <c r="T80" s="31"/>
      <c r="W80" s="107" t="s">
        <v>159</v>
      </c>
      <c r="X80" s="108">
        <v>0.52270624673315502</v>
      </c>
      <c r="Y80" s="108">
        <v>0.47729375326684503</v>
      </c>
      <c r="Z80" s="101"/>
      <c r="AA80" s="107">
        <v>2010</v>
      </c>
      <c r="AB80" s="61">
        <v>0.46864449698824501</v>
      </c>
      <c r="AC80" s="61">
        <v>0.53135550301175505</v>
      </c>
      <c r="AD80" s="101"/>
      <c r="AE80" s="101"/>
      <c r="AF80" s="101"/>
      <c r="AG80" s="101"/>
      <c r="AH80" s="31"/>
      <c r="AI80" s="31"/>
      <c r="AJ80" s="31"/>
      <c r="AK80" s="107" t="s">
        <v>34</v>
      </c>
      <c r="AL80" s="108">
        <v>0.52270624673315502</v>
      </c>
      <c r="AM80" s="108">
        <v>0.47729375326684503</v>
      </c>
      <c r="AN80" s="31"/>
      <c r="AO80" s="107">
        <v>2010</v>
      </c>
      <c r="AP80" s="61">
        <v>0.46864449698824501</v>
      </c>
      <c r="AQ80" s="61">
        <v>0.53135550301175505</v>
      </c>
      <c r="AR80" s="31"/>
      <c r="AS80" s="31"/>
      <c r="AT80" s="31"/>
    </row>
    <row r="81" spans="1:46" x14ac:dyDescent="0.2">
      <c r="A81" s="105" t="s">
        <v>35</v>
      </c>
      <c r="B81" s="106">
        <f>('Sprachroaming ausgehende Anrufe'!C7+'Sprachroaming ausgehende Anrufe'!F7+'Sprachroaming ausgehende Anrufe'!I7+'Sprachroaming einkom. Anrufe'!C7+'Sprachroaming einkom. Anrufe'!F7)/('Sprachroaming ausgehende Anrufe'!M7-'Sprachroaming ausgehende Anrufe'!L7+'Sprachroaming einkom. Anrufe'!J7-'Sprachroaming einkom. Anrufe'!I7)</f>
        <v>0.54838753835640275</v>
      </c>
      <c r="C81" s="106">
        <f>('Sprachroaming ausgehende Anrufe'!D7+'Sprachroaming ausgehende Anrufe'!G7+'Sprachroaming ausgehende Anrufe'!J7+'Sprachroaming einkom. Anrufe'!D7+'Sprachroaming einkom. Anrufe'!G7)/('Sprachroaming ausgehende Anrufe'!M7-'Sprachroaming ausgehende Anrufe'!L7+'Sprachroaming einkom. Anrufe'!J7-'Sprachroaming einkom. Anrufe'!I7)</f>
        <v>0.45161246164359736</v>
      </c>
      <c r="E81" s="105">
        <v>2011</v>
      </c>
      <c r="F81" s="61">
        <f>('Sprachroaming ausgehende Anrufe'!C36+'Sprachroaming ausgehende Anrufe'!F36+'Sprachroaming ausgehende Anrufe'!I36+'Sprachroaming einkom. Anrufe'!C36+'Sprachroaming einkom. Anrufe'!F36)/('Sprachroaming ausgehende Anrufe'!M36-'Sprachroaming ausgehende Anrufe'!L36+'Sprachroaming einkom. Anrufe'!J36-'Sprachroaming einkom. Anrufe'!I36)</f>
        <v>0.46380924551450231</v>
      </c>
      <c r="G81" s="61">
        <f>('Sprachroaming ausgehende Anrufe'!D36+'Sprachroaming ausgehende Anrufe'!G36+'Sprachroaming ausgehende Anrufe'!J36+'Sprachroaming einkom. Anrufe'!D36+'Sprachroaming einkom. Anrufe'!G36)/('Sprachroaming ausgehende Anrufe'!M36-'Sprachroaming ausgehende Anrufe'!L36+'Sprachroaming einkom. Anrufe'!J36-'Sprachroaming einkom. Anrufe'!I36)</f>
        <v>0.53619075448549769</v>
      </c>
      <c r="K81" s="107" t="s">
        <v>160</v>
      </c>
      <c r="L81" s="108">
        <v>0.54838753835640275</v>
      </c>
      <c r="M81" s="108">
        <v>0.45161246164359736</v>
      </c>
      <c r="N81" s="31"/>
      <c r="O81" s="107">
        <v>2011</v>
      </c>
      <c r="P81" s="61">
        <v>0.46380924551450231</v>
      </c>
      <c r="Q81" s="61">
        <v>0.53619075448549769</v>
      </c>
      <c r="R81" s="31"/>
      <c r="S81" s="31"/>
      <c r="T81" s="31"/>
      <c r="W81" s="107" t="s">
        <v>160</v>
      </c>
      <c r="X81" s="108">
        <v>0.54838753835640275</v>
      </c>
      <c r="Y81" s="108">
        <v>0.45161246164359736</v>
      </c>
      <c r="Z81" s="101"/>
      <c r="AA81" s="107">
        <v>2011</v>
      </c>
      <c r="AB81" s="61">
        <v>0.46380924551450231</v>
      </c>
      <c r="AC81" s="61">
        <v>0.53619075448549769</v>
      </c>
      <c r="AD81" s="101"/>
      <c r="AE81" s="101"/>
      <c r="AF81" s="101"/>
      <c r="AG81" s="101"/>
      <c r="AH81" s="31"/>
      <c r="AI81" s="31"/>
      <c r="AJ81" s="31"/>
      <c r="AK81" s="107" t="s">
        <v>35</v>
      </c>
      <c r="AL81" s="108">
        <v>0.54838753835640275</v>
      </c>
      <c r="AM81" s="108">
        <v>0.45161246164359736</v>
      </c>
      <c r="AN81" s="31"/>
      <c r="AO81" s="107">
        <v>2011</v>
      </c>
      <c r="AP81" s="61">
        <v>0.46380924551450231</v>
      </c>
      <c r="AQ81" s="61">
        <v>0.53619075448549769</v>
      </c>
      <c r="AR81" s="31"/>
      <c r="AS81" s="31"/>
      <c r="AT81" s="31"/>
    </row>
    <row r="82" spans="1:46" x14ac:dyDescent="0.2">
      <c r="A82" s="105" t="s">
        <v>36</v>
      </c>
      <c r="B82" s="106">
        <f>('Sprachroaming ausgehende Anrufe'!C8+'Sprachroaming ausgehende Anrufe'!F8+'Sprachroaming ausgehende Anrufe'!I8+'Sprachroaming einkom. Anrufe'!C8+'Sprachroaming einkom. Anrufe'!F8)/('Sprachroaming ausgehende Anrufe'!M8-'Sprachroaming ausgehende Anrufe'!L8+'Sprachroaming einkom. Anrufe'!J8-'Sprachroaming einkom. Anrufe'!I8)</f>
        <v>0.43115231035389912</v>
      </c>
      <c r="C82" s="106">
        <f>('Sprachroaming ausgehende Anrufe'!D8+'Sprachroaming ausgehende Anrufe'!G8+'Sprachroaming ausgehende Anrufe'!J8+'Sprachroaming einkom. Anrufe'!D8+'Sprachroaming einkom. Anrufe'!G8)/('Sprachroaming ausgehende Anrufe'!M8-'Sprachroaming ausgehende Anrufe'!L8+'Sprachroaming einkom. Anrufe'!J8-'Sprachroaming einkom. Anrufe'!I8)</f>
        <v>0.568847689646101</v>
      </c>
      <c r="E82" s="105">
        <v>2012</v>
      </c>
      <c r="F82" s="61">
        <f>('Sprachroaming ausgehende Anrufe'!C37+'Sprachroaming ausgehende Anrufe'!F37+'Sprachroaming ausgehende Anrufe'!I37+'Sprachroaming einkom. Anrufe'!C37+'Sprachroaming einkom. Anrufe'!F37)/('Sprachroaming ausgehende Anrufe'!M37-'Sprachroaming ausgehende Anrufe'!L37+'Sprachroaming einkom. Anrufe'!J37-'Sprachroaming einkom. Anrufe'!I37)</f>
        <v>0.50909537123404858</v>
      </c>
      <c r="G82" s="61">
        <f>('Sprachroaming ausgehende Anrufe'!D37+'Sprachroaming ausgehende Anrufe'!G37+'Sprachroaming ausgehende Anrufe'!J37+'Sprachroaming einkom. Anrufe'!D37+'Sprachroaming einkom. Anrufe'!G37)/('Sprachroaming ausgehende Anrufe'!M37-'Sprachroaming ausgehende Anrufe'!L37+'Sprachroaming einkom. Anrufe'!J37-'Sprachroaming einkom. Anrufe'!I37)</f>
        <v>0.49090462876595148</v>
      </c>
      <c r="K82" s="107" t="s">
        <v>161</v>
      </c>
      <c r="L82" s="108">
        <v>0.43115231035389912</v>
      </c>
      <c r="M82" s="108">
        <v>0.568847689646101</v>
      </c>
      <c r="N82" s="31"/>
      <c r="O82" s="107">
        <v>2012</v>
      </c>
      <c r="P82" s="61">
        <v>0.50909537123404858</v>
      </c>
      <c r="Q82" s="61">
        <v>0.49090462876595148</v>
      </c>
      <c r="R82" s="31"/>
      <c r="S82" s="31"/>
      <c r="T82" s="31"/>
      <c r="W82" s="107" t="s">
        <v>161</v>
      </c>
      <c r="X82" s="108">
        <v>0.43115231035389912</v>
      </c>
      <c r="Y82" s="108">
        <v>0.568847689646101</v>
      </c>
      <c r="Z82" s="101"/>
      <c r="AA82" s="107">
        <v>2012</v>
      </c>
      <c r="AB82" s="61">
        <v>0.50909537123404858</v>
      </c>
      <c r="AC82" s="61">
        <v>0.49090462876595148</v>
      </c>
      <c r="AD82" s="101"/>
      <c r="AE82" s="101"/>
      <c r="AF82" s="101"/>
      <c r="AG82" s="101"/>
      <c r="AH82" s="31"/>
      <c r="AI82" s="31"/>
      <c r="AJ82" s="31"/>
      <c r="AK82" s="107" t="s">
        <v>36</v>
      </c>
      <c r="AL82" s="108">
        <v>0.43115231035389912</v>
      </c>
      <c r="AM82" s="108">
        <v>0.568847689646101</v>
      </c>
      <c r="AN82" s="31"/>
      <c r="AO82" s="107">
        <v>2012</v>
      </c>
      <c r="AP82" s="61">
        <v>0.50909537123404858</v>
      </c>
      <c r="AQ82" s="61">
        <v>0.49090462876595148</v>
      </c>
      <c r="AR82" s="31"/>
      <c r="AS82" s="31"/>
      <c r="AT82" s="31"/>
    </row>
    <row r="83" spans="1:46" x14ac:dyDescent="0.2">
      <c r="A83" s="105" t="s">
        <v>37</v>
      </c>
      <c r="B83" s="106">
        <f>('Sprachroaming ausgehende Anrufe'!C9+'Sprachroaming ausgehende Anrufe'!F9+'Sprachroaming ausgehende Anrufe'!I9+'Sprachroaming einkom. Anrufe'!C9+'Sprachroaming einkom. Anrufe'!F9)/('Sprachroaming ausgehende Anrufe'!M9-'Sprachroaming ausgehende Anrufe'!L9+'Sprachroaming einkom. Anrufe'!J9-'Sprachroaming einkom. Anrufe'!I9)</f>
        <v>0.39658757490003638</v>
      </c>
      <c r="C83" s="106">
        <f>('Sprachroaming ausgehende Anrufe'!D9+'Sprachroaming ausgehende Anrufe'!G9+'Sprachroaming ausgehende Anrufe'!J9+'Sprachroaming einkom. Anrufe'!D9+'Sprachroaming einkom. Anrufe'!G9)/('Sprachroaming ausgehende Anrufe'!M9-'Sprachroaming ausgehende Anrufe'!L9+'Sprachroaming einkom. Anrufe'!J9-'Sprachroaming einkom. Anrufe'!I9)</f>
        <v>0.60341242509996373</v>
      </c>
      <c r="E83" s="105">
        <v>2013</v>
      </c>
      <c r="F83" s="61">
        <f>('Sprachroaming ausgehende Anrufe'!C38+'Sprachroaming ausgehende Anrufe'!F38+'Sprachroaming ausgehende Anrufe'!I38+'Sprachroaming einkom. Anrufe'!C38+'Sprachroaming einkom. Anrufe'!F38)/('Sprachroaming ausgehende Anrufe'!M38-'Sprachroaming ausgehende Anrufe'!L38+'Sprachroaming einkom. Anrufe'!J38-'Sprachroaming einkom. Anrufe'!I38)</f>
        <v>0.56414764551480689</v>
      </c>
      <c r="G83" s="61">
        <f>('Sprachroaming ausgehende Anrufe'!D38+'Sprachroaming ausgehende Anrufe'!G38+'Sprachroaming ausgehende Anrufe'!J38+'Sprachroaming einkom. Anrufe'!D38+'Sprachroaming einkom. Anrufe'!G38)/('Sprachroaming ausgehende Anrufe'!M38-'Sprachroaming ausgehende Anrufe'!L38+'Sprachroaming einkom. Anrufe'!J38-'Sprachroaming einkom. Anrufe'!I38)</f>
        <v>0.43585235448519294</v>
      </c>
      <c r="K83" s="107" t="s">
        <v>162</v>
      </c>
      <c r="L83" s="108">
        <v>0.39658757490003638</v>
      </c>
      <c r="M83" s="108">
        <v>0.60341242509996373</v>
      </c>
      <c r="N83" s="31"/>
      <c r="O83" s="107">
        <v>2013</v>
      </c>
      <c r="P83" s="61">
        <v>0.56414764551480689</v>
      </c>
      <c r="Q83" s="61">
        <v>0.43585235448519294</v>
      </c>
      <c r="R83" s="31"/>
      <c r="S83" s="31"/>
      <c r="T83" s="31"/>
      <c r="W83" s="107" t="s">
        <v>162</v>
      </c>
      <c r="X83" s="108">
        <v>0.39658757490003638</v>
      </c>
      <c r="Y83" s="108">
        <v>0.60341242509996373</v>
      </c>
      <c r="Z83" s="101"/>
      <c r="AA83" s="107">
        <v>2013</v>
      </c>
      <c r="AB83" s="61">
        <v>0.56414764551480689</v>
      </c>
      <c r="AC83" s="61">
        <v>0.43585235448519294</v>
      </c>
      <c r="AD83" s="101"/>
      <c r="AE83" s="101"/>
      <c r="AF83" s="101"/>
      <c r="AG83" s="101"/>
      <c r="AH83" s="31"/>
      <c r="AI83" s="31"/>
      <c r="AJ83" s="31"/>
      <c r="AK83" s="107" t="s">
        <v>37</v>
      </c>
      <c r="AL83" s="108">
        <v>0.39658757490003638</v>
      </c>
      <c r="AM83" s="108">
        <v>0.60341242509996373</v>
      </c>
      <c r="AN83" s="31"/>
      <c r="AO83" s="107">
        <v>2013</v>
      </c>
      <c r="AP83" s="61">
        <v>0.56414764551480689</v>
      </c>
      <c r="AQ83" s="61">
        <v>0.43585235448519294</v>
      </c>
      <c r="AR83" s="31"/>
      <c r="AS83" s="31"/>
      <c r="AT83" s="31"/>
    </row>
    <row r="84" spans="1:46" x14ac:dyDescent="0.2">
      <c r="A84" s="105" t="s">
        <v>38</v>
      </c>
      <c r="B84" s="106">
        <f>('Sprachroaming ausgehende Anrufe'!C10+'Sprachroaming ausgehende Anrufe'!F10+'Sprachroaming ausgehende Anrufe'!I10+'Sprachroaming einkom. Anrufe'!C10+'Sprachroaming einkom. Anrufe'!F10)/('Sprachroaming ausgehende Anrufe'!M10-'Sprachroaming ausgehende Anrufe'!L10+'Sprachroaming einkom. Anrufe'!J10-'Sprachroaming einkom. Anrufe'!I10)</f>
        <v>0.42779906665333189</v>
      </c>
      <c r="C84" s="106">
        <f>('Sprachroaming ausgehende Anrufe'!D10+'Sprachroaming ausgehende Anrufe'!G10+'Sprachroaming ausgehende Anrufe'!J10+'Sprachroaming einkom. Anrufe'!D10+'Sprachroaming einkom. Anrufe'!G10)/('Sprachroaming ausgehende Anrufe'!M10-'Sprachroaming ausgehende Anrufe'!L10+'Sprachroaming einkom. Anrufe'!J10-'Sprachroaming einkom. Anrufe'!I10)</f>
        <v>0.57220093334666822</v>
      </c>
      <c r="E84" s="105">
        <v>2014</v>
      </c>
      <c r="F84" s="61">
        <f>('Sprachroaming ausgehende Anrufe'!C39+'Sprachroaming ausgehende Anrufe'!F39+'Sprachroaming ausgehende Anrufe'!I39+'Sprachroaming einkom. Anrufe'!C39+'Sprachroaming einkom. Anrufe'!F39)/('Sprachroaming ausgehende Anrufe'!M39-'Sprachroaming ausgehende Anrufe'!L39+'Sprachroaming einkom. Anrufe'!J39-'Sprachroaming einkom. Anrufe'!I39)</f>
        <v>0.60559028641556945</v>
      </c>
      <c r="G84" s="61">
        <f>('Sprachroaming ausgehende Anrufe'!D39+'Sprachroaming ausgehende Anrufe'!G39+'Sprachroaming ausgehende Anrufe'!J39+'Sprachroaming einkom. Anrufe'!D39+'Sprachroaming einkom. Anrufe'!G39)/('Sprachroaming ausgehende Anrufe'!M39-'Sprachroaming ausgehende Anrufe'!L39+'Sprachroaming einkom. Anrufe'!J39-'Sprachroaming einkom. Anrufe'!I39)</f>
        <v>0.39440971358443078</v>
      </c>
      <c r="K84" s="107" t="s">
        <v>163</v>
      </c>
      <c r="L84" s="108">
        <v>0.42779906665333189</v>
      </c>
      <c r="M84" s="108">
        <v>0.57220093334666822</v>
      </c>
      <c r="N84" s="31"/>
      <c r="O84" s="107">
        <v>2014</v>
      </c>
      <c r="P84" s="61">
        <v>0.60559028641556945</v>
      </c>
      <c r="Q84" s="61">
        <v>0.39440971358443078</v>
      </c>
      <c r="R84" s="31"/>
      <c r="S84" s="31"/>
      <c r="T84" s="31"/>
      <c r="W84" s="107" t="s">
        <v>163</v>
      </c>
      <c r="X84" s="108">
        <v>0.42779906665333189</v>
      </c>
      <c r="Y84" s="108">
        <v>0.57220093334666822</v>
      </c>
      <c r="Z84" s="101"/>
      <c r="AA84" s="107">
        <v>2014</v>
      </c>
      <c r="AB84" s="61">
        <v>0.60559028641556945</v>
      </c>
      <c r="AC84" s="61">
        <v>0.39440971358443078</v>
      </c>
      <c r="AD84" s="101"/>
      <c r="AE84" s="101"/>
      <c r="AF84" s="101"/>
      <c r="AG84" s="101"/>
      <c r="AH84" s="31"/>
      <c r="AI84" s="31"/>
      <c r="AJ84" s="31"/>
      <c r="AK84" s="107" t="s">
        <v>38</v>
      </c>
      <c r="AL84" s="108">
        <v>0.42779906665333189</v>
      </c>
      <c r="AM84" s="108">
        <v>0.57220093334666822</v>
      </c>
      <c r="AN84" s="31"/>
      <c r="AO84" s="107">
        <v>2014</v>
      </c>
      <c r="AP84" s="61">
        <v>0.60559028641556945</v>
      </c>
      <c r="AQ84" s="61">
        <v>0.39440971358443078</v>
      </c>
      <c r="AR84" s="31"/>
      <c r="AS84" s="31"/>
      <c r="AT84" s="31"/>
    </row>
    <row r="85" spans="1:46" x14ac:dyDescent="0.2">
      <c r="A85" s="105" t="s">
        <v>39</v>
      </c>
      <c r="B85" s="106">
        <f>('Sprachroaming ausgehende Anrufe'!C11+'Sprachroaming ausgehende Anrufe'!F11+'Sprachroaming ausgehende Anrufe'!I11+'Sprachroaming einkom. Anrufe'!C11+'Sprachroaming einkom. Anrufe'!F11)/('Sprachroaming ausgehende Anrufe'!M11-'Sprachroaming ausgehende Anrufe'!L11+'Sprachroaming einkom. Anrufe'!J11-'Sprachroaming einkom. Anrufe'!I11)</f>
        <v>0.49181199682430121</v>
      </c>
      <c r="C85" s="106">
        <f>('Sprachroaming ausgehende Anrufe'!D11+'Sprachroaming ausgehende Anrufe'!G11+'Sprachroaming ausgehende Anrufe'!J11+'Sprachroaming einkom. Anrufe'!D11+'Sprachroaming einkom. Anrufe'!G11)/('Sprachroaming ausgehende Anrufe'!M11-'Sprachroaming ausgehende Anrufe'!L11+'Sprachroaming einkom. Anrufe'!J11-'Sprachroaming einkom. Anrufe'!I11)</f>
        <v>0.50818800317569879</v>
      </c>
      <c r="E85" s="105">
        <v>2015</v>
      </c>
      <c r="F85" s="61">
        <f>('Sprachroaming ausgehende Anrufe'!C40+'Sprachroaming ausgehende Anrufe'!F40+'Sprachroaming ausgehende Anrufe'!I40+'Sprachroaming einkom. Anrufe'!C40+'Sprachroaming einkom. Anrufe'!F40)/('Sprachroaming ausgehende Anrufe'!M40-'Sprachroaming ausgehende Anrufe'!L40+'Sprachroaming einkom. Anrufe'!J40-'Sprachroaming einkom. Anrufe'!I40)</f>
        <v>0.64468313802148403</v>
      </c>
      <c r="G85" s="61">
        <f>('Sprachroaming ausgehende Anrufe'!D40+'Sprachroaming ausgehende Anrufe'!G40+'Sprachroaming ausgehende Anrufe'!J40+'Sprachroaming einkom. Anrufe'!D40+'Sprachroaming einkom. Anrufe'!G40)/('Sprachroaming ausgehende Anrufe'!M40-'Sprachroaming ausgehende Anrufe'!L40+'Sprachroaming einkom. Anrufe'!J40-'Sprachroaming einkom. Anrufe'!I40)</f>
        <v>0.37085934524042558</v>
      </c>
      <c r="K85" s="107" t="s">
        <v>164</v>
      </c>
      <c r="L85" s="108">
        <v>0.49181199682430121</v>
      </c>
      <c r="M85" s="108">
        <v>0.50818800317569879</v>
      </c>
      <c r="N85" s="31"/>
      <c r="O85" s="107">
        <v>2015</v>
      </c>
      <c r="P85" s="61">
        <v>0.64468313802148403</v>
      </c>
      <c r="Q85" s="61">
        <v>0.37085934524042558</v>
      </c>
      <c r="R85" s="31"/>
      <c r="S85" s="31"/>
      <c r="T85" s="31"/>
      <c r="W85" s="107" t="s">
        <v>164</v>
      </c>
      <c r="X85" s="108">
        <v>0.49181199682430121</v>
      </c>
      <c r="Y85" s="108">
        <v>0.50818800317569879</v>
      </c>
      <c r="Z85" s="31"/>
      <c r="AA85" s="107">
        <v>2015</v>
      </c>
      <c r="AB85" s="61">
        <v>0.64468313802148403</v>
      </c>
      <c r="AC85" s="61">
        <v>0.37085934524042558</v>
      </c>
      <c r="AD85" s="101"/>
      <c r="AE85" s="101"/>
      <c r="AF85" s="101"/>
      <c r="AG85" s="101"/>
      <c r="AH85" s="31"/>
      <c r="AI85" s="31"/>
      <c r="AJ85" s="31"/>
      <c r="AK85" s="107" t="s">
        <v>39</v>
      </c>
      <c r="AL85" s="108">
        <v>0.49181199682430121</v>
      </c>
      <c r="AM85" s="108">
        <v>0.50818800317569879</v>
      </c>
      <c r="AN85" s="31"/>
      <c r="AO85" s="107">
        <v>2015</v>
      </c>
      <c r="AP85" s="61">
        <v>0.64468313802148403</v>
      </c>
      <c r="AQ85" s="61">
        <v>0.37085934524042558</v>
      </c>
      <c r="AR85" s="31"/>
      <c r="AS85" s="31"/>
      <c r="AT85" s="31"/>
    </row>
    <row r="86" spans="1:46" x14ac:dyDescent="0.2">
      <c r="A86" s="105" t="s">
        <v>40</v>
      </c>
      <c r="B86" s="106">
        <f>('Sprachroaming ausgehende Anrufe'!C12+'Sprachroaming ausgehende Anrufe'!F12+'Sprachroaming ausgehende Anrufe'!I12+'Sprachroaming einkom. Anrufe'!C12+'Sprachroaming einkom. Anrufe'!F12)/('Sprachroaming ausgehende Anrufe'!M12-'Sprachroaming ausgehende Anrufe'!L12+'Sprachroaming einkom. Anrufe'!J12-'Sprachroaming einkom. Anrufe'!I12)</f>
        <v>0.54559484717986328</v>
      </c>
      <c r="C86" s="106">
        <f>('Sprachroaming ausgehende Anrufe'!D12+'Sprachroaming ausgehende Anrufe'!G12+'Sprachroaming ausgehende Anrufe'!J12+'Sprachroaming einkom. Anrufe'!D12+'Sprachroaming einkom. Anrufe'!G12)/('Sprachroaming ausgehende Anrufe'!M12-'Sprachroaming ausgehende Anrufe'!L12+'Sprachroaming einkom. Anrufe'!J12-'Sprachroaming einkom. Anrufe'!I12)</f>
        <v>0.45440515282013666</v>
      </c>
      <c r="K86" s="107" t="s">
        <v>165</v>
      </c>
      <c r="L86" s="108">
        <v>0.54559484717986328</v>
      </c>
      <c r="M86" s="108">
        <v>0.45440515282013666</v>
      </c>
      <c r="N86" s="31"/>
      <c r="O86" s="31"/>
      <c r="P86" s="31"/>
      <c r="Q86" s="31"/>
      <c r="R86" s="31"/>
      <c r="S86" s="31"/>
      <c r="T86" s="31"/>
      <c r="W86" s="107" t="s">
        <v>165</v>
      </c>
      <c r="X86" s="108">
        <v>0.54559484717986328</v>
      </c>
      <c r="Y86" s="108">
        <v>0.45440515282013666</v>
      </c>
      <c r="Z86" s="31"/>
      <c r="AA86" s="31"/>
      <c r="AB86" s="31"/>
      <c r="AC86" s="31"/>
      <c r="AD86" s="101"/>
      <c r="AE86" s="101"/>
      <c r="AF86" s="101"/>
      <c r="AG86" s="101"/>
      <c r="AH86" s="31"/>
      <c r="AI86" s="31"/>
      <c r="AJ86" s="31"/>
      <c r="AK86" s="107" t="s">
        <v>40</v>
      </c>
      <c r="AL86" s="108">
        <v>0.54559484717986328</v>
      </c>
      <c r="AM86" s="108">
        <v>0.45440515282013666</v>
      </c>
      <c r="AN86" s="31"/>
      <c r="AO86" s="31"/>
      <c r="AP86" s="31"/>
      <c r="AQ86" s="31"/>
      <c r="AR86" s="31"/>
      <c r="AS86" s="31"/>
      <c r="AT86" s="31"/>
    </row>
    <row r="87" spans="1:46" x14ac:dyDescent="0.2">
      <c r="A87" s="105" t="s">
        <v>41</v>
      </c>
      <c r="B87" s="106">
        <f>('Sprachroaming ausgehende Anrufe'!C13+'Sprachroaming ausgehende Anrufe'!F13+'Sprachroaming ausgehende Anrufe'!I13+'Sprachroaming einkom. Anrufe'!C13+'Sprachroaming einkom. Anrufe'!F13)/('Sprachroaming ausgehende Anrufe'!M13-'Sprachroaming ausgehende Anrufe'!L13+'Sprachroaming einkom. Anrufe'!J13-'Sprachroaming einkom. Anrufe'!I13)</f>
        <v>0.41456624543178289</v>
      </c>
      <c r="C87" s="106">
        <f>('Sprachroaming ausgehende Anrufe'!D13+'Sprachroaming ausgehende Anrufe'!G13+'Sprachroaming ausgehende Anrufe'!J13+'Sprachroaming einkom. Anrufe'!D13+'Sprachroaming einkom. Anrufe'!G13)/('Sprachroaming ausgehende Anrufe'!M13-'Sprachroaming ausgehende Anrufe'!L13+'Sprachroaming einkom. Anrufe'!J13-'Sprachroaming einkom. Anrufe'!I13)</f>
        <v>0.58543375456821722</v>
      </c>
      <c r="K87" s="107" t="s">
        <v>166</v>
      </c>
      <c r="L87" s="108">
        <v>0.41456624543178289</v>
      </c>
      <c r="M87" s="108">
        <v>0.58543375456821722</v>
      </c>
      <c r="N87" s="31"/>
      <c r="O87" s="31"/>
      <c r="P87" s="31"/>
      <c r="Q87" s="31"/>
      <c r="R87" s="31"/>
      <c r="S87" s="31"/>
      <c r="T87" s="31"/>
      <c r="W87" s="107" t="s">
        <v>166</v>
      </c>
      <c r="X87" s="108">
        <v>0.41456624543178289</v>
      </c>
      <c r="Y87" s="108">
        <v>0.58543375456821722</v>
      </c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107" t="s">
        <v>41</v>
      </c>
      <c r="AL87" s="108">
        <v>0.41456624543178289</v>
      </c>
      <c r="AM87" s="108">
        <v>0.58543375456821722</v>
      </c>
      <c r="AN87" s="31"/>
      <c r="AO87" s="31"/>
      <c r="AP87" s="31"/>
      <c r="AQ87" s="31"/>
      <c r="AR87" s="31"/>
      <c r="AS87" s="31"/>
      <c r="AT87" s="31"/>
    </row>
    <row r="88" spans="1:46" x14ac:dyDescent="0.2">
      <c r="A88" s="105" t="s">
        <v>42</v>
      </c>
      <c r="B88" s="106">
        <f>('Sprachroaming ausgehende Anrufe'!C14+'Sprachroaming ausgehende Anrufe'!F14+'Sprachroaming ausgehende Anrufe'!I14+'Sprachroaming einkom. Anrufe'!C14+'Sprachroaming einkom. Anrufe'!F14)/('Sprachroaming ausgehende Anrufe'!M14-'Sprachroaming ausgehende Anrufe'!L14+'Sprachroaming einkom. Anrufe'!J14-'Sprachroaming einkom. Anrufe'!I14)</f>
        <v>0.44716285869528571</v>
      </c>
      <c r="C88" s="106">
        <f>('Sprachroaming ausgehende Anrufe'!D14+'Sprachroaming ausgehende Anrufe'!G14+'Sprachroaming ausgehende Anrufe'!J14+'Sprachroaming einkom. Anrufe'!D14+'Sprachroaming einkom. Anrufe'!G14)/('Sprachroaming ausgehende Anrufe'!M14-'Sprachroaming ausgehende Anrufe'!L14+'Sprachroaming einkom. Anrufe'!J14-'Sprachroaming einkom. Anrufe'!I14)</f>
        <v>0.5528371413047144</v>
      </c>
      <c r="K88" s="107" t="s">
        <v>167</v>
      </c>
      <c r="L88" s="108">
        <v>0.44716285869528571</v>
      </c>
      <c r="M88" s="108">
        <v>0.5528371413047144</v>
      </c>
      <c r="N88" s="31"/>
      <c r="O88" s="31"/>
      <c r="P88" s="31"/>
      <c r="Q88" s="31"/>
      <c r="R88" s="31"/>
      <c r="S88" s="31"/>
      <c r="T88" s="31"/>
      <c r="W88" s="107" t="s">
        <v>167</v>
      </c>
      <c r="X88" s="108">
        <v>0.44716285869528571</v>
      </c>
      <c r="Y88" s="108">
        <v>0.5528371413047144</v>
      </c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107" t="s">
        <v>42</v>
      </c>
      <c r="AL88" s="108">
        <v>0.44716285869528571</v>
      </c>
      <c r="AM88" s="108">
        <v>0.5528371413047144</v>
      </c>
      <c r="AN88" s="31"/>
      <c r="AO88" s="31"/>
      <c r="AP88" s="31"/>
      <c r="AQ88" s="31"/>
      <c r="AR88" s="31"/>
      <c r="AS88" s="31"/>
      <c r="AT88" s="31"/>
    </row>
    <row r="89" spans="1:46" x14ac:dyDescent="0.2">
      <c r="A89" s="105" t="s">
        <v>43</v>
      </c>
      <c r="B89" s="106">
        <f>('Sprachroaming ausgehende Anrufe'!C15+'Sprachroaming ausgehende Anrufe'!F15+'Sprachroaming ausgehende Anrufe'!I15+'Sprachroaming einkom. Anrufe'!C15+'Sprachroaming einkom. Anrufe'!F15)/('Sprachroaming ausgehende Anrufe'!M15-'Sprachroaming ausgehende Anrufe'!L15+'Sprachroaming einkom. Anrufe'!J15-'Sprachroaming einkom. Anrufe'!I15)</f>
        <v>0.51121645017017148</v>
      </c>
      <c r="C89" s="106">
        <f>('Sprachroaming ausgehende Anrufe'!D15+'Sprachroaming ausgehende Anrufe'!G15+'Sprachroaming ausgehende Anrufe'!J15+'Sprachroaming einkom. Anrufe'!D15+'Sprachroaming einkom. Anrufe'!G15)/('Sprachroaming ausgehende Anrufe'!M15-'Sprachroaming ausgehende Anrufe'!L15+'Sprachroaming einkom. Anrufe'!J15-'Sprachroaming einkom. Anrufe'!I15)</f>
        <v>0.4887835498298283</v>
      </c>
      <c r="K89" s="107" t="s">
        <v>168</v>
      </c>
      <c r="L89" s="108">
        <v>0.51121645017017148</v>
      </c>
      <c r="M89" s="108">
        <v>0.4887835498298283</v>
      </c>
      <c r="N89" s="31"/>
      <c r="O89" s="31"/>
      <c r="P89" s="31"/>
      <c r="Q89" s="31"/>
      <c r="R89" s="31"/>
      <c r="S89" s="31"/>
      <c r="T89" s="31"/>
      <c r="W89" s="107" t="s">
        <v>168</v>
      </c>
      <c r="X89" s="108">
        <v>0.51121645017017148</v>
      </c>
      <c r="Y89" s="108">
        <v>0.4887835498298283</v>
      </c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107" t="s">
        <v>43</v>
      </c>
      <c r="AL89" s="108">
        <v>0.51121645017017148</v>
      </c>
      <c r="AM89" s="108">
        <v>0.4887835498298283</v>
      </c>
      <c r="AN89" s="31"/>
      <c r="AO89" s="31"/>
      <c r="AP89" s="31"/>
      <c r="AQ89" s="31"/>
      <c r="AR89" s="31"/>
      <c r="AS89" s="31"/>
      <c r="AT89" s="31"/>
    </row>
    <row r="90" spans="1:46" x14ac:dyDescent="0.2">
      <c r="A90" s="105" t="s">
        <v>44</v>
      </c>
      <c r="B90" s="106">
        <f>('Sprachroaming ausgehende Anrufe'!C16+'Sprachroaming ausgehende Anrufe'!F16+'Sprachroaming ausgehende Anrufe'!I16+'Sprachroaming einkom. Anrufe'!C16+'Sprachroaming einkom. Anrufe'!F16)/('Sprachroaming ausgehende Anrufe'!M16-'Sprachroaming ausgehende Anrufe'!L16+'Sprachroaming einkom. Anrufe'!J16-'Sprachroaming einkom. Anrufe'!I16)</f>
        <v>0.46465264031104625</v>
      </c>
      <c r="C90" s="106">
        <f>('Sprachroaming ausgehende Anrufe'!D16+'Sprachroaming ausgehende Anrufe'!G16+'Sprachroaming ausgehende Anrufe'!J16+'Sprachroaming einkom. Anrufe'!D16+'Sprachroaming einkom. Anrufe'!G16)/('Sprachroaming ausgehende Anrufe'!M16-'Sprachroaming ausgehende Anrufe'!L16+'Sprachroaming einkom. Anrufe'!J16-'Sprachroaming einkom. Anrufe'!I16)</f>
        <v>0.53534735968895364</v>
      </c>
      <c r="K90" s="107" t="s">
        <v>169</v>
      </c>
      <c r="L90" s="108">
        <v>0.46465264031104625</v>
      </c>
      <c r="M90" s="108">
        <v>0.53534735968895364</v>
      </c>
      <c r="N90" s="31"/>
      <c r="O90" s="31"/>
      <c r="P90" s="31"/>
      <c r="Q90" s="31"/>
      <c r="R90" s="31"/>
      <c r="S90" s="31"/>
      <c r="T90" s="31"/>
      <c r="W90" s="107" t="s">
        <v>169</v>
      </c>
      <c r="X90" s="108">
        <v>0.46465264031104625</v>
      </c>
      <c r="Y90" s="108">
        <v>0.53534735968895364</v>
      </c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107" t="s">
        <v>44</v>
      </c>
      <c r="AL90" s="108">
        <v>0.46465264031104625</v>
      </c>
      <c r="AM90" s="108">
        <v>0.53534735968895364</v>
      </c>
      <c r="AN90" s="31"/>
      <c r="AO90" s="31"/>
      <c r="AP90" s="31"/>
      <c r="AQ90" s="31"/>
      <c r="AR90" s="31"/>
      <c r="AS90" s="31"/>
      <c r="AT90" s="31"/>
    </row>
    <row r="91" spans="1:46" x14ac:dyDescent="0.2">
      <c r="A91" s="105" t="s">
        <v>45</v>
      </c>
      <c r="B91" s="106">
        <f>('Sprachroaming ausgehende Anrufe'!C17+'Sprachroaming ausgehende Anrufe'!F17+'Sprachroaming ausgehende Anrufe'!I17+'Sprachroaming einkom. Anrufe'!C17+'Sprachroaming einkom. Anrufe'!F17)/('Sprachroaming ausgehende Anrufe'!M17-'Sprachroaming ausgehende Anrufe'!L17+'Sprachroaming einkom. Anrufe'!J17-'Sprachroaming einkom. Anrufe'!I17)</f>
        <v>0.44653598599678651</v>
      </c>
      <c r="C91" s="106">
        <f>('Sprachroaming ausgehende Anrufe'!D17+'Sprachroaming ausgehende Anrufe'!G17+'Sprachroaming ausgehende Anrufe'!J17+'Sprachroaming einkom. Anrufe'!D17+'Sprachroaming einkom. Anrufe'!G17)/('Sprachroaming ausgehende Anrufe'!M17-'Sprachroaming ausgehende Anrufe'!L17+'Sprachroaming einkom. Anrufe'!J17-'Sprachroaming einkom. Anrufe'!I17)</f>
        <v>0.55346401400321354</v>
      </c>
      <c r="K91" s="107" t="s">
        <v>170</v>
      </c>
      <c r="L91" s="108">
        <v>0.44653598599678651</v>
      </c>
      <c r="M91" s="108">
        <v>0.55346401400321354</v>
      </c>
      <c r="N91" s="31"/>
      <c r="O91" s="31"/>
      <c r="P91" s="31"/>
      <c r="Q91" s="31"/>
      <c r="R91" s="31"/>
      <c r="S91" s="31"/>
      <c r="T91" s="31"/>
      <c r="W91" s="107" t="s">
        <v>170</v>
      </c>
      <c r="X91" s="108">
        <v>0.44653598599678651</v>
      </c>
      <c r="Y91" s="108">
        <v>0.55346401400321354</v>
      </c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107" t="s">
        <v>45</v>
      </c>
      <c r="AL91" s="108">
        <v>0.44653598599678651</v>
      </c>
      <c r="AM91" s="108">
        <v>0.55346401400321354</v>
      </c>
      <c r="AN91" s="31"/>
      <c r="AO91" s="31"/>
      <c r="AP91" s="31"/>
      <c r="AQ91" s="31"/>
      <c r="AR91" s="31"/>
      <c r="AS91" s="31"/>
      <c r="AT91" s="31"/>
    </row>
    <row r="92" spans="1:46" x14ac:dyDescent="0.2">
      <c r="A92" s="105" t="s">
        <v>46</v>
      </c>
      <c r="B92" s="106">
        <f>('Sprachroaming ausgehende Anrufe'!C18+'Sprachroaming ausgehende Anrufe'!F18+'Sprachroaming ausgehende Anrufe'!I18+'Sprachroaming einkom. Anrufe'!C18+'Sprachroaming einkom. Anrufe'!F18)/('Sprachroaming ausgehende Anrufe'!M18-'Sprachroaming ausgehende Anrufe'!L18+'Sprachroaming einkom. Anrufe'!J18-'Sprachroaming einkom. Anrufe'!I18)</f>
        <v>0.48549508975373756</v>
      </c>
      <c r="C92" s="106">
        <f>('Sprachroaming ausgehende Anrufe'!D18+'Sprachroaming ausgehende Anrufe'!G18+'Sprachroaming ausgehende Anrufe'!J18+'Sprachroaming einkom. Anrufe'!D18+'Sprachroaming einkom. Anrufe'!G18)/('Sprachroaming ausgehende Anrufe'!M18-'Sprachroaming ausgehende Anrufe'!L18+'Sprachroaming einkom. Anrufe'!J18-'Sprachroaming einkom. Anrufe'!I18)</f>
        <v>0.51450491024626255</v>
      </c>
      <c r="K92" s="107" t="s">
        <v>171</v>
      </c>
      <c r="L92" s="108">
        <v>0.48549508975373756</v>
      </c>
      <c r="M92" s="108">
        <v>0.51450491024626255</v>
      </c>
      <c r="N92" s="31"/>
      <c r="O92" s="31"/>
      <c r="P92" s="31"/>
      <c r="Q92" s="31"/>
      <c r="R92" s="31"/>
      <c r="S92" s="31"/>
      <c r="T92" s="31"/>
      <c r="W92" s="107" t="s">
        <v>171</v>
      </c>
      <c r="X92" s="108">
        <v>0.48549508975373756</v>
      </c>
      <c r="Y92" s="108">
        <v>0.51450491024626255</v>
      </c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107" t="s">
        <v>46</v>
      </c>
      <c r="AL92" s="108">
        <v>0.48549508975373756</v>
      </c>
      <c r="AM92" s="108">
        <v>0.51450491024626255</v>
      </c>
      <c r="AN92" s="31"/>
      <c r="AO92" s="31"/>
      <c r="AP92" s="31"/>
      <c r="AQ92" s="31"/>
      <c r="AR92" s="31"/>
      <c r="AS92" s="31"/>
      <c r="AT92" s="31"/>
    </row>
    <row r="93" spans="1:46" x14ac:dyDescent="0.2">
      <c r="A93" s="105" t="s">
        <v>47</v>
      </c>
      <c r="B93" s="106">
        <f>('Sprachroaming ausgehende Anrufe'!C19+'Sprachroaming ausgehende Anrufe'!F19+'Sprachroaming ausgehende Anrufe'!I19+'Sprachroaming einkom. Anrufe'!C19+'Sprachroaming einkom. Anrufe'!F19)/('Sprachroaming ausgehende Anrufe'!M19-'Sprachroaming ausgehende Anrufe'!L19+'Sprachroaming einkom. Anrufe'!J19-'Sprachroaming einkom. Anrufe'!I19)</f>
        <v>0.54753825212831775</v>
      </c>
      <c r="C93" s="106">
        <f>('Sprachroaming ausgehende Anrufe'!D19+'Sprachroaming ausgehende Anrufe'!G19+'Sprachroaming ausgehende Anrufe'!J19+'Sprachroaming einkom. Anrufe'!D19+'Sprachroaming einkom. Anrufe'!G19)/('Sprachroaming ausgehende Anrufe'!M19-'Sprachroaming ausgehende Anrufe'!L19+'Sprachroaming einkom. Anrufe'!J19-'Sprachroaming einkom. Anrufe'!I19)</f>
        <v>0.45246174787168186</v>
      </c>
      <c r="K93" s="107" t="s">
        <v>172</v>
      </c>
      <c r="L93" s="108">
        <v>0.54753825212831775</v>
      </c>
      <c r="M93" s="108">
        <v>0.45246174787168186</v>
      </c>
      <c r="N93" s="31"/>
      <c r="O93" s="31"/>
      <c r="P93" s="31"/>
      <c r="Q93" s="31"/>
      <c r="R93" s="31"/>
      <c r="S93" s="31"/>
      <c r="T93" s="31"/>
      <c r="W93" s="107" t="s">
        <v>172</v>
      </c>
      <c r="X93" s="108">
        <v>0.54753825212831775</v>
      </c>
      <c r="Y93" s="108">
        <v>0.45246174787168186</v>
      </c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107" t="s">
        <v>47</v>
      </c>
      <c r="AL93" s="108">
        <v>0.54753825212831775</v>
      </c>
      <c r="AM93" s="108">
        <v>0.45246174787168186</v>
      </c>
      <c r="AN93" s="31"/>
      <c r="AO93" s="31"/>
      <c r="AP93" s="31"/>
      <c r="AQ93" s="31"/>
      <c r="AR93" s="31"/>
      <c r="AS93" s="31"/>
      <c r="AT93" s="31"/>
    </row>
    <row r="94" spans="1:46" x14ac:dyDescent="0.2">
      <c r="A94" s="105" t="s">
        <v>48</v>
      </c>
      <c r="B94" s="106">
        <f>('Sprachroaming ausgehende Anrufe'!C20+'Sprachroaming ausgehende Anrufe'!F20+'Sprachroaming ausgehende Anrufe'!I20+'Sprachroaming einkom. Anrufe'!C20+'Sprachroaming einkom. Anrufe'!F20)/('Sprachroaming ausgehende Anrufe'!M20-'Sprachroaming ausgehende Anrufe'!L20+'Sprachroaming einkom. Anrufe'!J20-'Sprachroaming einkom. Anrufe'!I20)</f>
        <v>0.53812288157829868</v>
      </c>
      <c r="C94" s="106">
        <f>('Sprachroaming ausgehende Anrufe'!D20+'Sprachroaming ausgehende Anrufe'!G20+'Sprachroaming ausgehende Anrufe'!J20+'Sprachroaming einkom. Anrufe'!D20+'Sprachroaming einkom. Anrufe'!G20)/('Sprachroaming ausgehende Anrufe'!M20-'Sprachroaming ausgehende Anrufe'!L20+'Sprachroaming einkom. Anrufe'!J20-'Sprachroaming einkom. Anrufe'!I20)</f>
        <v>0.4618771184217012</v>
      </c>
      <c r="K94" s="107" t="s">
        <v>173</v>
      </c>
      <c r="L94" s="108">
        <v>0.53812288157829868</v>
      </c>
      <c r="M94" s="108">
        <v>0.4618771184217012</v>
      </c>
      <c r="N94" s="31"/>
      <c r="O94" s="31"/>
      <c r="P94" s="31"/>
      <c r="Q94" s="31"/>
      <c r="R94" s="31"/>
      <c r="S94" s="31"/>
      <c r="T94" s="31"/>
      <c r="W94" s="107" t="s">
        <v>173</v>
      </c>
      <c r="X94" s="108">
        <v>0.53812288157829868</v>
      </c>
      <c r="Y94" s="108">
        <v>0.4618771184217012</v>
      </c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107" t="s">
        <v>48</v>
      </c>
      <c r="AL94" s="108">
        <v>0.53812288157829868</v>
      </c>
      <c r="AM94" s="108">
        <v>0.4618771184217012</v>
      </c>
      <c r="AN94" s="31"/>
      <c r="AO94" s="31"/>
      <c r="AP94" s="31"/>
      <c r="AQ94" s="31"/>
      <c r="AR94" s="31"/>
      <c r="AS94" s="31"/>
      <c r="AT94" s="31"/>
    </row>
    <row r="95" spans="1:46" x14ac:dyDescent="0.2">
      <c r="A95" s="105" t="s">
        <v>50</v>
      </c>
      <c r="B95" s="106">
        <f>('Sprachroaming ausgehende Anrufe'!C21+'Sprachroaming ausgehende Anrufe'!F21+'Sprachroaming ausgehende Anrufe'!I21+'Sprachroaming einkom. Anrufe'!C21+'Sprachroaming einkom. Anrufe'!F21)/('Sprachroaming ausgehende Anrufe'!M21-'Sprachroaming ausgehende Anrufe'!L21+'Sprachroaming einkom. Anrufe'!J21-'Sprachroaming einkom. Anrufe'!I21)</f>
        <v>0.5336100717429052</v>
      </c>
      <c r="C95" s="106">
        <f>('Sprachroaming ausgehende Anrufe'!D21+'Sprachroaming ausgehende Anrufe'!G21+'Sprachroaming ausgehende Anrufe'!J21+'Sprachroaming einkom. Anrufe'!D21+'Sprachroaming einkom. Anrufe'!G21)/('Sprachroaming ausgehende Anrufe'!M21-'Sprachroaming ausgehende Anrufe'!L21+'Sprachroaming einkom. Anrufe'!J21-'Sprachroaming einkom. Anrufe'!I21)</f>
        <v>0.4663899282570948</v>
      </c>
      <c r="K95" s="107" t="s">
        <v>174</v>
      </c>
      <c r="L95" s="108">
        <v>0.5336100717429052</v>
      </c>
      <c r="M95" s="108">
        <v>0.4663899282570948</v>
      </c>
      <c r="N95" s="31"/>
      <c r="O95" s="31"/>
      <c r="P95" s="31"/>
      <c r="Q95" s="31"/>
      <c r="R95" s="31"/>
      <c r="S95" s="31"/>
      <c r="T95" s="31"/>
      <c r="W95" s="107" t="s">
        <v>174</v>
      </c>
      <c r="X95" s="108">
        <v>0.5336100717429052</v>
      </c>
      <c r="Y95" s="108">
        <v>0.4663899282570948</v>
      </c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107" t="s">
        <v>50</v>
      </c>
      <c r="AL95" s="108">
        <v>0.5336100717429052</v>
      </c>
      <c r="AM95" s="108">
        <v>0.4663899282570948</v>
      </c>
      <c r="AN95" s="31"/>
      <c r="AO95" s="31"/>
      <c r="AP95" s="31"/>
      <c r="AQ95" s="31"/>
      <c r="AR95" s="31"/>
      <c r="AS95" s="31"/>
      <c r="AT95" s="31"/>
    </row>
    <row r="96" spans="1:46" x14ac:dyDescent="0.2">
      <c r="A96" s="105" t="s">
        <v>51</v>
      </c>
      <c r="B96" s="106">
        <f>('Sprachroaming ausgehende Anrufe'!C22+'Sprachroaming ausgehende Anrufe'!F22+'Sprachroaming ausgehende Anrufe'!I22+'Sprachroaming einkom. Anrufe'!C22+'Sprachroaming einkom. Anrufe'!F22)/('Sprachroaming ausgehende Anrufe'!M22-'Sprachroaming ausgehende Anrufe'!L22+'Sprachroaming einkom. Anrufe'!J22-'Sprachroaming einkom. Anrufe'!I22)</f>
        <v>0.53907421197850269</v>
      </c>
      <c r="C96" s="106">
        <f>('Sprachroaming ausgehende Anrufe'!D22+'Sprachroaming ausgehende Anrufe'!G22+'Sprachroaming ausgehende Anrufe'!J22+'Sprachroaming einkom. Anrufe'!D22+'Sprachroaming einkom. Anrufe'!G22)/('Sprachroaming ausgehende Anrufe'!M22-'Sprachroaming ausgehende Anrufe'!L22+'Sprachroaming einkom. Anrufe'!J22-'Sprachroaming einkom. Anrufe'!I22)</f>
        <v>0.46092578802149736</v>
      </c>
      <c r="K96" s="107" t="s">
        <v>175</v>
      </c>
      <c r="L96" s="108">
        <v>0.53907421197850269</v>
      </c>
      <c r="M96" s="108">
        <v>0.46092578802149736</v>
      </c>
      <c r="N96" s="31"/>
      <c r="O96" s="31"/>
      <c r="P96" s="31"/>
      <c r="Q96" s="31"/>
      <c r="R96" s="31"/>
      <c r="S96" s="31"/>
      <c r="T96" s="31"/>
      <c r="W96" s="107" t="s">
        <v>175</v>
      </c>
      <c r="X96" s="108">
        <v>0.53907421197850269</v>
      </c>
      <c r="Y96" s="108">
        <v>0.46092578802149736</v>
      </c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107" t="s">
        <v>51</v>
      </c>
      <c r="AL96" s="108">
        <v>0.53907421197850269</v>
      </c>
      <c r="AM96" s="108">
        <v>0.46092578802149736</v>
      </c>
      <c r="AN96" s="31"/>
      <c r="AO96" s="31"/>
      <c r="AP96" s="31"/>
      <c r="AQ96" s="31"/>
      <c r="AR96" s="31"/>
      <c r="AS96" s="31"/>
      <c r="AT96" s="31"/>
    </row>
    <row r="97" spans="1:46" x14ac:dyDescent="0.2">
      <c r="A97" s="105" t="s">
        <v>52</v>
      </c>
      <c r="B97" s="106">
        <f>('Sprachroaming ausgehende Anrufe'!C23+'Sprachroaming ausgehende Anrufe'!F23+'Sprachroaming ausgehende Anrufe'!I23+'Sprachroaming einkom. Anrufe'!C23+'Sprachroaming einkom. Anrufe'!F23)/('Sprachroaming ausgehende Anrufe'!M23-'Sprachroaming ausgehende Anrufe'!L23+'Sprachroaming einkom. Anrufe'!J23-'Sprachroaming einkom. Anrufe'!I23)</f>
        <v>0.62127755739309931</v>
      </c>
      <c r="C97" s="106">
        <f>('Sprachroaming ausgehende Anrufe'!D23+'Sprachroaming ausgehende Anrufe'!G23+'Sprachroaming ausgehende Anrufe'!J23+'Sprachroaming einkom. Anrufe'!D23+'Sprachroaming einkom. Anrufe'!G23)/('Sprachroaming ausgehende Anrufe'!M23-'Sprachroaming ausgehende Anrufe'!L23+'Sprachroaming einkom. Anrufe'!J23-'Sprachroaming einkom. Anrufe'!I23)</f>
        <v>0.37872244260690069</v>
      </c>
      <c r="K97" s="107" t="s">
        <v>176</v>
      </c>
      <c r="L97" s="108">
        <v>0.62127755739309931</v>
      </c>
      <c r="M97" s="108">
        <v>0.37872244260690069</v>
      </c>
      <c r="N97" s="31"/>
      <c r="O97" s="31"/>
      <c r="P97" s="31"/>
      <c r="Q97" s="31"/>
      <c r="R97" s="31"/>
      <c r="S97" s="31"/>
      <c r="T97" s="31"/>
      <c r="W97" s="107" t="s">
        <v>176</v>
      </c>
      <c r="X97" s="108">
        <v>0.62127755739309931</v>
      </c>
      <c r="Y97" s="108">
        <v>0.37872244260690069</v>
      </c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107" t="s">
        <v>52</v>
      </c>
      <c r="AL97" s="108">
        <v>0.62127755739309931</v>
      </c>
      <c r="AM97" s="108">
        <v>0.37872244260690069</v>
      </c>
      <c r="AN97" s="31"/>
      <c r="AO97" s="31"/>
      <c r="AP97" s="31"/>
      <c r="AQ97" s="31"/>
      <c r="AR97" s="31"/>
      <c r="AS97" s="31"/>
      <c r="AT97" s="31"/>
    </row>
    <row r="98" spans="1:46" x14ac:dyDescent="0.2">
      <c r="A98" s="105" t="s">
        <v>53</v>
      </c>
      <c r="B98" s="106">
        <f>('Sprachroaming ausgehende Anrufe'!C24+'Sprachroaming ausgehende Anrufe'!F24+'Sprachroaming ausgehende Anrufe'!I24+'Sprachroaming einkom. Anrufe'!C24+'Sprachroaming einkom. Anrufe'!F24)/('Sprachroaming ausgehende Anrufe'!M24-'Sprachroaming ausgehende Anrufe'!L24+'Sprachroaming einkom. Anrufe'!J24-'Sprachroaming einkom. Anrufe'!I24)</f>
        <v>0.59425630584586409</v>
      </c>
      <c r="C98" s="106">
        <f>('Sprachroaming ausgehende Anrufe'!D24+'Sprachroaming ausgehende Anrufe'!G24+'Sprachroaming ausgehende Anrufe'!J24+'Sprachroaming einkom. Anrufe'!D24+'Sprachroaming einkom. Anrufe'!G24)/('Sprachroaming ausgehende Anrufe'!M24-'Sprachroaming ausgehende Anrufe'!L24+'Sprachroaming einkom. Anrufe'!J24-'Sprachroaming einkom. Anrufe'!I24)</f>
        <v>0.40574369415413614</v>
      </c>
      <c r="K98" s="107" t="s">
        <v>177</v>
      </c>
      <c r="L98" s="108">
        <v>0.59425630584586409</v>
      </c>
      <c r="M98" s="108">
        <v>0.40574369415413614</v>
      </c>
      <c r="N98" s="31"/>
      <c r="O98" s="31"/>
      <c r="P98" s="31"/>
      <c r="Q98" s="31"/>
      <c r="R98" s="31"/>
      <c r="S98" s="31"/>
      <c r="T98" s="31"/>
      <c r="W98" s="107" t="s">
        <v>177</v>
      </c>
      <c r="X98" s="108">
        <v>0.59425630584586409</v>
      </c>
      <c r="Y98" s="108">
        <v>0.40574369415413614</v>
      </c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107" t="s">
        <v>53</v>
      </c>
      <c r="AL98" s="108">
        <v>0.59425630584586409</v>
      </c>
      <c r="AM98" s="108">
        <v>0.40574369415413614</v>
      </c>
      <c r="AN98" s="31"/>
      <c r="AO98" s="31"/>
      <c r="AP98" s="31"/>
      <c r="AQ98" s="31"/>
      <c r="AR98" s="31"/>
      <c r="AS98" s="31"/>
      <c r="AT98" s="31"/>
    </row>
    <row r="99" spans="1:46" x14ac:dyDescent="0.2">
      <c r="A99" s="105" t="s">
        <v>59</v>
      </c>
      <c r="B99" s="106">
        <f>('Sprachroaming ausgehende Anrufe'!C25+'Sprachroaming ausgehende Anrufe'!F25+'Sprachroaming ausgehende Anrufe'!I25+'Sprachroaming einkom. Anrufe'!C25+'Sprachroaming einkom. Anrufe'!F25)/('Sprachroaming ausgehende Anrufe'!M25-'Sprachroaming ausgehende Anrufe'!L25+'Sprachroaming einkom. Anrufe'!J25-'Sprachroaming einkom. Anrufe'!I25)</f>
        <v>0.59056289010913143</v>
      </c>
      <c r="C99" s="106">
        <f>('Sprachroaming ausgehende Anrufe'!D25+'Sprachroaming ausgehende Anrufe'!G25+'Sprachroaming ausgehende Anrufe'!J25+'Sprachroaming einkom. Anrufe'!D25+'Sprachroaming einkom. Anrufe'!G25)/('Sprachroaming ausgehende Anrufe'!M25-'Sprachroaming ausgehende Anrufe'!L25+'Sprachroaming einkom. Anrufe'!J25-'Sprachroaming einkom. Anrufe'!I25)</f>
        <v>0.40943710989086846</v>
      </c>
      <c r="K99" s="107" t="s">
        <v>178</v>
      </c>
      <c r="L99" s="108">
        <v>0.59056289010913143</v>
      </c>
      <c r="M99" s="108">
        <v>0.40943710989086846</v>
      </c>
      <c r="N99" s="31"/>
      <c r="O99" s="31"/>
      <c r="P99" s="31"/>
      <c r="Q99" s="31"/>
      <c r="R99" s="31"/>
      <c r="S99" s="31"/>
      <c r="T99" s="31"/>
      <c r="W99" s="107" t="s">
        <v>178</v>
      </c>
      <c r="X99" s="108">
        <v>0.59056289010913143</v>
      </c>
      <c r="Y99" s="108">
        <v>0.40943710989086846</v>
      </c>
      <c r="Z99" s="31"/>
      <c r="AA99" s="31"/>
      <c r="AB99" s="31"/>
      <c r="AC99" s="31"/>
      <c r="AJ99" s="31"/>
      <c r="AK99" s="107" t="s">
        <v>59</v>
      </c>
      <c r="AL99" s="108">
        <v>0.59056289010913143</v>
      </c>
      <c r="AM99" s="108">
        <v>0.40943710989086846</v>
      </c>
      <c r="AN99" s="31"/>
      <c r="AO99" s="31"/>
      <c r="AP99" s="31"/>
      <c r="AQ99" s="31"/>
      <c r="AR99" s="31"/>
      <c r="AS99" s="31"/>
      <c r="AT99" s="31"/>
    </row>
    <row r="100" spans="1:46" x14ac:dyDescent="0.2">
      <c r="A100" s="105" t="s">
        <v>60</v>
      </c>
      <c r="B100" s="106">
        <f>('Sprachroaming ausgehende Anrufe'!C26+'Sprachroaming ausgehende Anrufe'!F26+'Sprachroaming ausgehende Anrufe'!I26+'Sprachroaming einkom. Anrufe'!C26+'Sprachroaming einkom. Anrufe'!F26)/('Sprachroaming ausgehende Anrufe'!M26-'Sprachroaming ausgehende Anrufe'!L26+'Sprachroaming einkom. Anrufe'!J26-'Sprachroaming einkom. Anrufe'!I26)</f>
        <v>0.60229645062512582</v>
      </c>
      <c r="C100" s="106">
        <f>('Sprachroaming ausgehende Anrufe'!D26+'Sprachroaming ausgehende Anrufe'!G26+'Sprachroaming ausgehende Anrufe'!J26+'Sprachroaming einkom. Anrufe'!D26+'Sprachroaming einkom. Anrufe'!G26)/('Sprachroaming ausgehende Anrufe'!M26-'Sprachroaming ausgehende Anrufe'!L26+'Sprachroaming einkom. Anrufe'!J26-'Sprachroaming einkom. Anrufe'!I26)</f>
        <v>0.39770354937487412</v>
      </c>
      <c r="K100" s="107" t="s">
        <v>179</v>
      </c>
      <c r="L100" s="108">
        <v>0.60229645062512582</v>
      </c>
      <c r="M100" s="108">
        <v>0.39770354937487412</v>
      </c>
      <c r="N100" s="31"/>
      <c r="O100" s="31"/>
      <c r="P100" s="31"/>
      <c r="Q100" s="31"/>
      <c r="R100" s="31"/>
      <c r="S100" s="31"/>
      <c r="T100" s="31"/>
      <c r="W100" s="107" t="s">
        <v>179</v>
      </c>
      <c r="X100" s="108">
        <v>0.60229645062512582</v>
      </c>
      <c r="Y100" s="108">
        <v>0.39770354937487412</v>
      </c>
      <c r="Z100" s="31"/>
      <c r="AA100" s="31"/>
      <c r="AB100" s="31"/>
      <c r="AC100" s="31"/>
      <c r="AJ100" s="31"/>
      <c r="AK100" s="107" t="s">
        <v>60</v>
      </c>
      <c r="AL100" s="108">
        <v>0.60229645062512582</v>
      </c>
      <c r="AM100" s="108">
        <v>0.39770354937487412</v>
      </c>
      <c r="AN100" s="31"/>
      <c r="AO100" s="31"/>
      <c r="AP100" s="31"/>
      <c r="AQ100" s="31"/>
      <c r="AR100" s="31"/>
      <c r="AS100" s="31"/>
      <c r="AT100" s="31"/>
    </row>
    <row r="101" spans="1:46" x14ac:dyDescent="0.2">
      <c r="A101" s="105" t="s">
        <v>61</v>
      </c>
      <c r="B101" s="106">
        <f>('Sprachroaming ausgehende Anrufe'!C27+'Sprachroaming ausgehende Anrufe'!F27+'Sprachroaming ausgehende Anrufe'!I27+'Sprachroaming einkom. Anrufe'!C27+'Sprachroaming einkom. Anrufe'!F27)/('Sprachroaming ausgehende Anrufe'!M27-'Sprachroaming ausgehende Anrufe'!L27+'Sprachroaming einkom. Anrufe'!J27-'Sprachroaming einkom. Anrufe'!I27)</f>
        <v>0.6302912930401966</v>
      </c>
      <c r="C101" s="106">
        <f>('Sprachroaming ausgehende Anrufe'!D27+'Sprachroaming ausgehende Anrufe'!G27+'Sprachroaming ausgehende Anrufe'!J27+'Sprachroaming einkom. Anrufe'!D27+'Sprachroaming einkom. Anrufe'!G27)/('Sprachroaming ausgehende Anrufe'!M27-'Sprachroaming ausgehende Anrufe'!L27+'Sprachroaming einkom. Anrufe'!J27-'Sprachroaming einkom. Anrufe'!I27)</f>
        <v>0.36970870695980335</v>
      </c>
      <c r="K101" s="107" t="s">
        <v>180</v>
      </c>
      <c r="L101" s="108">
        <v>0.6302912930401966</v>
      </c>
      <c r="M101" s="108">
        <v>0.36970870695980335</v>
      </c>
      <c r="N101" s="31"/>
      <c r="O101" s="31"/>
      <c r="P101" s="31"/>
      <c r="Q101" s="31"/>
      <c r="R101" s="31"/>
      <c r="S101" s="31"/>
      <c r="T101" s="31"/>
      <c r="W101" s="107" t="s">
        <v>180</v>
      </c>
      <c r="X101" s="108">
        <v>0.6302912930401966</v>
      </c>
      <c r="Y101" s="108">
        <v>0.36970870695980335</v>
      </c>
      <c r="Z101" s="31"/>
      <c r="AA101" s="31"/>
      <c r="AB101" s="31"/>
      <c r="AC101" s="31"/>
      <c r="AJ101" s="31"/>
      <c r="AK101" s="107" t="s">
        <v>61</v>
      </c>
      <c r="AL101" s="108">
        <v>0.6302912930401966</v>
      </c>
      <c r="AM101" s="108">
        <v>0.36970870695980335</v>
      </c>
      <c r="AN101" s="31"/>
      <c r="AO101" s="31"/>
      <c r="AP101" s="31"/>
      <c r="AQ101" s="31"/>
      <c r="AR101" s="31"/>
      <c r="AS101" s="31"/>
      <c r="AT101" s="31"/>
    </row>
    <row r="102" spans="1:46" x14ac:dyDescent="0.2">
      <c r="A102" s="105" t="s">
        <v>62</v>
      </c>
      <c r="B102" s="106">
        <f>('Sprachroaming ausgehende Anrufe'!C28+'Sprachroaming ausgehende Anrufe'!F28+'Sprachroaming ausgehende Anrufe'!I28+'Sprachroaming einkom. Anrufe'!C28+'Sprachroaming einkom. Anrufe'!F28)/('Sprachroaming ausgehende Anrufe'!M28-'Sprachroaming ausgehende Anrufe'!L28+'Sprachroaming einkom. Anrufe'!J28-'Sprachroaming einkom. Anrufe'!I28)</f>
        <v>0.58753016384268597</v>
      </c>
      <c r="C102" s="106">
        <f>('Sprachroaming ausgehende Anrufe'!D28+'Sprachroaming ausgehende Anrufe'!G28+'Sprachroaming ausgehende Anrufe'!J28+'Sprachroaming einkom. Anrufe'!D28+'Sprachroaming einkom. Anrufe'!G28)/('Sprachroaming ausgehende Anrufe'!M28-'Sprachroaming ausgehende Anrufe'!L28+'Sprachroaming einkom. Anrufe'!J28-'Sprachroaming einkom. Anrufe'!I28)</f>
        <v>0.41246983615731408</v>
      </c>
      <c r="K102" s="107" t="s">
        <v>181</v>
      </c>
      <c r="L102" s="108">
        <v>0.58753016384268597</v>
      </c>
      <c r="M102" s="108">
        <v>0.41246983615731408</v>
      </c>
      <c r="N102" s="31"/>
      <c r="O102" s="31"/>
      <c r="P102" s="31"/>
      <c r="Q102" s="31"/>
      <c r="R102" s="31"/>
      <c r="S102" s="31"/>
      <c r="T102" s="31"/>
      <c r="W102" s="107" t="s">
        <v>181</v>
      </c>
      <c r="X102" s="108">
        <v>0.58753016384268597</v>
      </c>
      <c r="Y102" s="108">
        <v>0.41246983615731408</v>
      </c>
      <c r="Z102" s="31"/>
      <c r="AA102" s="31"/>
      <c r="AB102" s="31"/>
      <c r="AC102" s="31"/>
      <c r="AJ102" s="31"/>
      <c r="AK102" s="107" t="s">
        <v>62</v>
      </c>
      <c r="AL102" s="108">
        <v>0.58753016384268597</v>
      </c>
      <c r="AM102" s="108">
        <v>0.41246983615731408</v>
      </c>
      <c r="AN102" s="31"/>
      <c r="AO102" s="31"/>
      <c r="AP102" s="31"/>
      <c r="AQ102" s="31"/>
      <c r="AR102" s="31"/>
      <c r="AS102" s="31"/>
      <c r="AT102" s="31"/>
    </row>
    <row r="103" spans="1:46" x14ac:dyDescent="0.2">
      <c r="A103" s="105" t="s">
        <v>228</v>
      </c>
      <c r="B103" s="106">
        <f>('Sprachroaming ausgehende Anrufe'!C29+'Sprachroaming ausgehende Anrufe'!F29+'Sprachroaming ausgehende Anrufe'!I29+'Sprachroaming einkom. Anrufe'!C29+'Sprachroaming einkom. Anrufe'!F29)/('Sprachroaming ausgehende Anrufe'!M29-'Sprachroaming ausgehende Anrufe'!L29+'Sprachroaming einkom. Anrufe'!J29-'Sprachroaming einkom. Anrufe'!I29)</f>
        <v>0.57497768987371367</v>
      </c>
      <c r="C103" s="106">
        <f>('Sprachroaming ausgehende Anrufe'!D29+'Sprachroaming ausgehende Anrufe'!G29+'Sprachroaming ausgehende Anrufe'!J29+'Sprachroaming einkom. Anrufe'!D29+'Sprachroaming einkom. Anrufe'!G29)/('Sprachroaming ausgehende Anrufe'!M29-'Sprachroaming ausgehende Anrufe'!L29+'Sprachroaming einkom. Anrufe'!J29-'Sprachroaming einkom. Anrufe'!I29)</f>
        <v>0.44566384746063697</v>
      </c>
      <c r="K103" s="107" t="s">
        <v>232</v>
      </c>
      <c r="L103" s="108">
        <v>0.57497768987371367</v>
      </c>
      <c r="M103" s="108">
        <v>0.44566384746063697</v>
      </c>
      <c r="N103" s="31"/>
      <c r="O103" s="31"/>
      <c r="P103" s="31"/>
      <c r="Q103" s="31"/>
      <c r="R103" s="31"/>
      <c r="S103" s="31"/>
      <c r="T103" s="31"/>
      <c r="W103" s="107" t="s">
        <v>232</v>
      </c>
      <c r="X103" s="108">
        <v>0.57497768987371367</v>
      </c>
      <c r="Y103" s="108">
        <v>0.44566384746063697</v>
      </c>
      <c r="Z103" s="31"/>
      <c r="AA103" s="31"/>
      <c r="AB103" s="31"/>
      <c r="AC103" s="31"/>
      <c r="AK103" s="107" t="s">
        <v>228</v>
      </c>
      <c r="AL103" s="108">
        <v>0.57497768987371367</v>
      </c>
      <c r="AM103" s="108">
        <v>0.44566384746063697</v>
      </c>
    </row>
    <row r="104" spans="1:46" x14ac:dyDescent="0.2">
      <c r="A104" s="105" t="s">
        <v>229</v>
      </c>
      <c r="B104" s="106">
        <f>('Sprachroaming ausgehende Anrufe'!C30+'Sprachroaming ausgehende Anrufe'!F30+'Sprachroaming ausgehende Anrufe'!I30+'Sprachroaming einkom. Anrufe'!C30+'Sprachroaming einkom. Anrufe'!F30)/('Sprachroaming ausgehende Anrufe'!M30-'Sprachroaming ausgehende Anrufe'!L30+'Sprachroaming einkom. Anrufe'!J30-'Sprachroaming einkom. Anrufe'!I30)</f>
        <v>0.64480845127210906</v>
      </c>
      <c r="C104" s="106">
        <f>('Sprachroaming ausgehende Anrufe'!D30+'Sprachroaming ausgehende Anrufe'!G30+'Sprachroaming ausgehende Anrufe'!J30+'Sprachroaming einkom. Anrufe'!D30+'Sprachroaming einkom. Anrufe'!G30)/('Sprachroaming ausgehende Anrufe'!M30-'Sprachroaming ausgehende Anrufe'!L30+'Sprachroaming einkom. Anrufe'!J30-'Sprachroaming einkom. Anrufe'!I30)</f>
        <v>0.37102383544874667</v>
      </c>
      <c r="K104" s="107" t="s">
        <v>233</v>
      </c>
      <c r="L104" s="108">
        <v>0.64480845127210906</v>
      </c>
      <c r="M104" s="108">
        <v>0.37102383544874667</v>
      </c>
      <c r="N104" s="31"/>
      <c r="O104" s="31"/>
      <c r="P104" s="31"/>
      <c r="Q104" s="31"/>
      <c r="R104" s="31"/>
      <c r="S104" s="31"/>
      <c r="T104" s="31"/>
      <c r="W104" s="107" t="s">
        <v>233</v>
      </c>
      <c r="X104" s="108">
        <v>0.64480845127210906</v>
      </c>
      <c r="Y104" s="108">
        <v>0.37102383544874667</v>
      </c>
      <c r="Z104" s="31"/>
      <c r="AA104" s="31"/>
      <c r="AB104" s="31"/>
      <c r="AC104" s="31"/>
      <c r="AK104" s="107" t="s">
        <v>229</v>
      </c>
      <c r="AL104" s="108">
        <v>0.64480845127210906</v>
      </c>
      <c r="AM104" s="108">
        <v>0.37102383544874667</v>
      </c>
    </row>
    <row r="105" spans="1:46" x14ac:dyDescent="0.2">
      <c r="A105" s="105" t="s">
        <v>230</v>
      </c>
      <c r="B105" s="106">
        <f>('Sprachroaming ausgehende Anrufe'!C31+'Sprachroaming ausgehende Anrufe'!F31+'Sprachroaming ausgehende Anrufe'!I31+'Sprachroaming einkom. Anrufe'!C31+'Sprachroaming einkom. Anrufe'!F31)/('Sprachroaming ausgehende Anrufe'!M31-'Sprachroaming ausgehende Anrufe'!L31+'Sprachroaming einkom. Anrufe'!J31-'Sprachroaming einkom. Anrufe'!I31)</f>
        <v>0.68229665212170731</v>
      </c>
      <c r="C105" s="106">
        <f>('Sprachroaming ausgehende Anrufe'!D31+'Sprachroaming ausgehende Anrufe'!G31+'Sprachroaming ausgehende Anrufe'!J31+'Sprachroaming einkom. Anrufe'!D31+'Sprachroaming einkom. Anrufe'!G31)/('Sprachroaming ausgehende Anrufe'!M31-'Sprachroaming ausgehende Anrufe'!L31+'Sprachroaming einkom. Anrufe'!J31-'Sprachroaming einkom. Anrufe'!I31)</f>
        <v>0.32938733133541981</v>
      </c>
      <c r="K105" s="107" t="s">
        <v>234</v>
      </c>
      <c r="L105" s="108">
        <v>0.68229665212170731</v>
      </c>
      <c r="M105" s="108">
        <v>0.32938733133541981</v>
      </c>
      <c r="N105" s="31"/>
      <c r="O105" s="31"/>
      <c r="P105" s="31"/>
      <c r="Q105" s="31"/>
      <c r="R105" s="31"/>
      <c r="S105" s="31"/>
      <c r="T105" s="31"/>
      <c r="W105" s="107" t="s">
        <v>234</v>
      </c>
      <c r="X105" s="108">
        <v>0.68229665212170731</v>
      </c>
      <c r="Y105" s="108">
        <v>0.32938733133541981</v>
      </c>
      <c r="Z105" s="31"/>
      <c r="AA105" s="31"/>
      <c r="AB105" s="31"/>
      <c r="AC105" s="31"/>
      <c r="AK105" s="107" t="s">
        <v>230</v>
      </c>
      <c r="AL105" s="108">
        <v>0.68229665212170731</v>
      </c>
      <c r="AM105" s="108">
        <v>0.32938733133541981</v>
      </c>
    </row>
    <row r="106" spans="1:46" x14ac:dyDescent="0.2">
      <c r="A106" s="105" t="s">
        <v>231</v>
      </c>
      <c r="B106" s="106">
        <f>('Sprachroaming ausgehende Anrufe'!C32+'Sprachroaming ausgehende Anrufe'!F32+'Sprachroaming ausgehende Anrufe'!I32+'Sprachroaming einkom. Anrufe'!C32+'Sprachroaming einkom. Anrufe'!F32)/('Sprachroaming ausgehende Anrufe'!M32-'Sprachroaming ausgehende Anrufe'!L32+'Sprachroaming einkom. Anrufe'!J32-'Sprachroaming einkom. Anrufe'!I32)</f>
        <v>0.65015248641688117</v>
      </c>
      <c r="C106" s="106">
        <f>('Sprachroaming ausgehende Anrufe'!D32+'Sprachroaming ausgehende Anrufe'!G32+'Sprachroaming ausgehende Anrufe'!J32+'Sprachroaming einkom. Anrufe'!D32+'Sprachroaming einkom. Anrufe'!G32)/('Sprachroaming ausgehende Anrufe'!M32-'Sprachroaming ausgehende Anrufe'!L32+'Sprachroaming einkom. Anrufe'!J32-'Sprachroaming einkom. Anrufe'!I32)</f>
        <v>0.36626396615727835</v>
      </c>
      <c r="K106" s="107" t="s">
        <v>235</v>
      </c>
      <c r="L106" s="108">
        <v>0.65015248641688117</v>
      </c>
      <c r="M106" s="108">
        <v>0.36626396615727835</v>
      </c>
      <c r="W106" s="107" t="s">
        <v>235</v>
      </c>
      <c r="X106" s="108">
        <v>0.65015248641688117</v>
      </c>
      <c r="Y106" s="108">
        <v>0.36626396615727835</v>
      </c>
      <c r="AK106" s="107" t="s">
        <v>231</v>
      </c>
      <c r="AL106" s="108">
        <v>0.65015248641688117</v>
      </c>
      <c r="AM106" s="108">
        <v>0.36626396615727835</v>
      </c>
    </row>
  </sheetData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Sprachroaming ausgehende Anrufe</vt:lpstr>
      <vt:lpstr>Sprachroaming einkom. Anrufe</vt:lpstr>
      <vt:lpstr>Abbildungen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Buddeke Dimitri BAKOM</dc:creator>
  <cp:lastModifiedBy>Buddeke Dimitri BAKOM</cp:lastModifiedBy>
  <dcterms:created xsi:type="dcterms:W3CDTF">2014-10-09T14:41:10Z</dcterms:created>
  <dcterms:modified xsi:type="dcterms:W3CDTF">2017-05-10T08:11:30Z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12/7/2015 1:53:42 PM</vt:lpwstr>
  </property>
  <property fmtid="{D5CDD505-2E9C-101B-9397-08002B2CF9AE}" pid="3" name="OS_LastOpenUser">
    <vt:lpwstr>U80823054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  <property fmtid="{D5CDD505-2E9C-101B-9397-08002B2CF9AE}" pid="6" name="OS_LastSave">
    <vt:lpwstr>12/17/2015 10:57:38 AM</vt:lpwstr>
  </property>
  <property fmtid="{D5CDD505-2E9C-101B-9397-08002B2CF9AE}" pid="7" name="OS_LastSaveUser">
    <vt:lpwstr>U80823054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  <property fmtid="{D5CDD505-2E9C-101B-9397-08002B2CF9AE}" pid="10" name="os_autosavelastposition11061896">
    <vt:lpwstr>Sprachroaming einkom. Anrufe|33|15</vt:lpwstr>
  </property>
</Properties>
</file>