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workbookProtection lockStructure="1"/>
  <bookViews>
    <workbookView xWindow="0" yWindow="0" windowWidth="23040" windowHeight="10695"/>
  </bookViews>
  <sheets>
    <sheet name="Intro" sheetId="1" r:id="rId1"/>
    <sheet name="Tab_SM1" sheetId="2" r:id="rId2"/>
    <sheet name="text_SM2" sheetId="3" r:id="rId3"/>
    <sheet name="Tab_SM2" sheetId="5" r:id="rId4"/>
    <sheet name="Tab_SM2 masqué" sheetId="11" state="veryHidden" r:id="rId5"/>
    <sheet name="SM1PM_tot" sheetId="7" r:id="rId6"/>
    <sheet name="SM1PM_prep" sheetId="9" r:id="rId7"/>
    <sheet name="SM1PM_post" sheetId="10" r:id="rId8"/>
    <sheet name="GraphSM2" sheetId="12" r:id="rId9"/>
    <sheet name="desc" sheetId="8" state="very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6" i="11" l="1"/>
  <c r="AO7" i="11"/>
  <c r="AO8" i="11"/>
  <c r="V5" i="2"/>
  <c r="AO4" i="11" l="1"/>
  <c r="V7" i="2"/>
  <c r="V8" i="2"/>
  <c r="V9" i="2"/>
  <c r="V11" i="2"/>
  <c r="V6" i="2"/>
  <c r="AN8" i="11" l="1"/>
  <c r="AN7" i="11"/>
  <c r="AN6" i="11"/>
  <c r="AN4" i="11" l="1"/>
  <c r="AM4" i="11"/>
  <c r="AM8" i="11"/>
  <c r="AM7" i="11"/>
  <c r="AM6" i="11"/>
  <c r="E73" i="8" l="1"/>
  <c r="E74" i="8" l="1"/>
  <c r="A8" i="11"/>
  <c r="A7" i="11"/>
  <c r="X7" i="11"/>
  <c r="Y7" i="11"/>
  <c r="Z7" i="11"/>
  <c r="AA7" i="11"/>
  <c r="AB7" i="11"/>
  <c r="AC7" i="11"/>
  <c r="AD7" i="11"/>
  <c r="AE7" i="11"/>
  <c r="AF7" i="11"/>
  <c r="AG7" i="11"/>
  <c r="AH7" i="11"/>
  <c r="AI7" i="11"/>
  <c r="AJ7" i="11"/>
  <c r="AK7" i="11"/>
  <c r="AL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13" i="3"/>
  <c r="B7" i="3"/>
  <c r="B8" i="3"/>
  <c r="B9" i="3"/>
  <c r="B10" i="3"/>
  <c r="B11" i="3"/>
  <c r="B12" i="3"/>
  <c r="B6" i="3"/>
  <c r="B5" i="3"/>
  <c r="B4" i="3"/>
  <c r="B3" i="3"/>
  <c r="V4" i="2"/>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<sst xmlns="http://schemas.openxmlformats.org/spreadsheetml/2006/main" count="374" uniqueCount="227">
  <si>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</si>
  <si>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</si>
  <si>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</si>
  <si>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</si>
  <si>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</si>
  <si>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</si>
  <si>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</si>
  <si>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</si>
  <si>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</si>
  <si>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</si>
  <si>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</si>
  <si>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</si>
  <si>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</si>
  <si>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</si>
  <si>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</si>
  <si>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</si>
  <si>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</si>
  <si>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2.1 Parts de marché en termes de nombre de clients (SM1PM_tot)</t>
  </si>
  <si>
    <t>2.2 Parts de marché en termes de nombre de clients actifs sans abonnement (cartes prépayées) (SM1PM_prep)</t>
  </si>
  <si>
    <t>2.3 Parts de marché en termes de nombre de clients avec abonnement (cartes postpayées) (SM1PM_post)</t>
  </si>
  <si>
    <t>1.1 Nombre de clients au 31.12. selon le type de contrat (SM1)</t>
  </si>
  <si>
    <t>Tableau SM1: Services sur les réseaux de radiocommunication mobiles (GSM, NMT ou UMTS)</t>
  </si>
  <si>
    <t>Nombre de clients au 31.12. selon le type de contrat</t>
  </si>
  <si>
    <t>Nombre de clients avec abonnements, avec itinérance internationale</t>
  </si>
  <si>
    <t>Nombre de clients avec abonnements, sans itinérance internationale</t>
  </si>
  <si>
    <t>Nombre de clients actifs sans abonnements (cartes prépayées)</t>
  </si>
  <si>
    <t>Nombre total de clients (avec et sans abonnements)</t>
  </si>
  <si>
    <t>Dont ceux ayant changé d'opérateur durant la période du 01.01 au 31.12 sans changer de numéro d'appel</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</si>
  <si>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</si>
  <si>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</si>
  <si>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</si>
  <si>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</si>
  <si>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</si>
  <si>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</si>
  <si>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Tableau SM2: Services sur les réseaux de radiocommunication mobiles (GSM, NMT ou UMTS)</t>
  </si>
  <si>
    <t>Nombre d'utilisateurs au 31.12.</t>
  </si>
  <si>
    <t>Taux de pénétration en %</t>
  </si>
  <si>
    <t>Nombre d'utilisateurs sans abonnement (cartes prépayées)</t>
  </si>
  <si>
    <t>en % du nombre total de clients</t>
  </si>
  <si>
    <t>Sources: 1978 à 1996: Facts and figures (Telecom PTT); Dès 1998: OFCOM</t>
  </si>
  <si>
    <t>Nombre de clients à la téléphonie mobile</t>
  </si>
  <si>
    <t>Deux méthodes s'offrent à nous pour mesurer le taux de pénétration de la téléphonie mobile dans la population:</t>
  </si>
  <si>
    <t>La deuxième méthode est meilleure et donne un résultat plus fiable car elle évite les redondances et les "faux clients". Elle est aussi plus coûteuse.</t>
  </si>
  <si>
    <t>En 2007, l'OFCOM a mandaté l'institut MIS Trend pour réaliser une étude auprès des usagers des services mobiles de télécommunications. Le taux de pénétration du téléphone mobile dans la population à été mesuré du 12 mars au 20 mai 2007 dans le cadre de cette enquête. Il en ressort que 80% de la population âgée de plus de 15 ans étaient équipée d'un téléphone mobile, alors que fin 2006 le taux de pénétration arithmétiqueprésenté sur le tableau SM2 atteignait 99.1%.</t>
  </si>
  <si>
    <t>Nous attribuons cette différence aux facteurs suivants:</t>
  </si>
  <si>
    <t>- autres.</t>
  </si>
  <si>
    <t>- machines équipées de cartes SIM pour communiquer avec d'autres machines ou avec des utilisateurs;</t>
  </si>
  <si>
    <t>- Personnes domiciliées à l'étranger utilisant des cartes SIM suisses pour bénéficier des tarifs nationaux et éviter le coût du roaming;</t>
  </si>
  <si>
    <t>- doubles comptages (personnes titulaires de plusieurs cartes SIM);</t>
  </si>
  <si>
    <t>- l'enquête par échantillonnage auprès de la population.</t>
  </si>
  <si>
    <t>- la méthode arithmétique : on divise le nombre d'abonnements par la population résidente comme nous l'avons fait dans le tableau SM2;</t>
  </si>
  <si>
    <r>
      <t>590'433</t>
    </r>
    <r>
      <rPr>
        <vertAlign val="superscript"/>
        <sz val="10"/>
        <color theme="1"/>
        <rFont val="Arial"/>
        <family val="2"/>
      </rPr>
      <t>b</t>
    </r>
    <r>
      <rPr>
        <sz val="10"/>
        <color theme="1"/>
        <rFont val="Arial"/>
        <family val="2"/>
      </rPr>
      <t xml:space="preserve"> </t>
    </r>
  </si>
  <si>
    <t xml:space="preserve"> </t>
  </si>
  <si>
    <t>Tableau SM1PM_tot :Parts de marché voix mobile</t>
  </si>
  <si>
    <t>Parts de marché en termes de nombre de clients au 31.12.</t>
  </si>
  <si>
    <t>Parts de marché en % au 31.12.</t>
  </si>
  <si>
    <t>Swisscom</t>
  </si>
  <si>
    <t>Sunrise</t>
  </si>
  <si>
    <t>Autres</t>
  </si>
  <si>
    <t xml:space="preserve">Remarque: </t>
  </si>
  <si>
    <t>Dans ce tableau, les sommes ne correspondent pas toujours exactement aux éléments qui les composent. Ces minimes écarts sont dus aux arrondissements.</t>
  </si>
  <si>
    <t>Salt (ex-Orange)</t>
  </si>
  <si>
    <t>Tableau SM1PM_prep :Parts de marché voix mobile</t>
  </si>
  <si>
    <t>Parts de marché en % au 31.12</t>
  </si>
  <si>
    <t>Lycamobile</t>
  </si>
  <si>
    <t>Parts de marché en termes de nombre de clients avec abonnement (cartes postpayées) au 31.12.</t>
  </si>
  <si>
    <t>Tableau SM1PM_post :Parts de marché voix mobile</t>
  </si>
  <si>
    <t>Parts de marché en termes de nombre de clients actifs sans abonnement (cartes prépayées) au 31.12.</t>
  </si>
  <si>
    <t>1.1 Anzahl Nutzer/innen am 31.12. nach Vertragsart (SM1)</t>
  </si>
  <si>
    <t>2.2 Marktanteile nach Anzahl Aktivkunden ohne Abonnement (Prepaid-Karten)  (SM1PM_prep)</t>
  </si>
  <si>
    <t>2.3 Marktanteile nach Anzahl Kunden mit Abonnementen (Postpaid-Karten) (SM1PM_post)</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</si>
  <si>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</si>
  <si>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</si>
  <si>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</si>
  <si>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</si>
  <si>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</si>
  <si>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</si>
  <si>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Hinweis:</t>
  </si>
  <si>
    <t>b) Diese Information wurde vor 2004 nicht erfasst.</t>
  </si>
  <si>
    <t>a) Diese Information wurde vor 2000 nicht erfasst.</t>
  </si>
  <si>
    <t>Anzahl Nutzer/innen am 31.12.</t>
  </si>
  <si>
    <t>Anzahl Mobilfunkkundinnen und -kunden</t>
  </si>
  <si>
    <t>Es gibt zwei Methoden, um den Versorgungsgrad der Bevölkerung mit Mobiltelefoniediensten zu messen: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</si>
  <si>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</si>
  <si>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</si>
  <si>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Die Gründe für diese Differenz sind aus unserer Sicht folgende:</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</si>
  <si>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</si>
  <si>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</si>
  <si>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</si>
  <si>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</si>
  <si>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</si>
  <si>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</si>
  <si>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</si>
  <si>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</si>
  <si>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</si>
  <si>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</si>
  <si>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</si>
  <si>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</si>
  <si>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</si>
  <si>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</si>
  <si>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</si>
  <si>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</si>
  <si>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Aufgrund von Rundungsdifferenzen können die Summen in dieser Tabelle geringfügig vom wirklichen Wert abweichen.</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</si>
  <si>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</si>
  <si>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</si>
  <si>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</si>
  <si>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</si>
  <si>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</si>
  <si>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Les services téléphoniques sur réseaux mobiles: Les utilisateurs</t>
  </si>
  <si>
    <t>2. Marktanteile Mobilfunknetz</t>
  </si>
  <si>
    <t>1. Anzahl Mobilfunkkundinnen und -kunden</t>
  </si>
  <si>
    <t>1. Numero di clienti di telefonia mobile</t>
  </si>
  <si>
    <t>1.1 Numero di clienti al 31.12 secondo il tipo di contratto (SM1)</t>
  </si>
  <si>
    <t>2. Quote di mercato relative alle reti mobili</t>
  </si>
  <si>
    <t>2.1 Quote di mercato in base al numero di clienti al 31.12. (SM1PM_tot)</t>
  </si>
  <si>
    <t>2.2 Quote di mercato relative al numero di clienti attivi senza abbonamento (carte prepagate) al 31.12. (SM1PM_prep)</t>
  </si>
  <si>
    <t>2.3 Quote di mercato relative al numero di clienti con abbonamento (carte postpaid) al 31.12. (SM1PM_post)</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</si>
  <si>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</si>
  <si>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</si>
  <si>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</si>
  <si>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</si>
  <si>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</si>
  <si>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</si>
  <si>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</si>
  <si>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</si>
  <si>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</si>
  <si>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Osservazioni:</t>
  </si>
  <si>
    <t>b) Informauione non rilevata prima del 2004.</t>
  </si>
  <si>
    <t>a) Informauione non rilevata prima del 2000.</t>
  </si>
  <si>
    <t>Numero di utenti al 31.12</t>
  </si>
  <si>
    <t>Numero di clienti di telefonia mobile</t>
  </si>
  <si>
    <t>Disponiamo di due metodi per misurare il tasso di penetrazione della telefonia mobile nella popolazione:</t>
  </si>
  <si>
    <t>Il secondo metodo, che è anche il più costoso, è migliore e fornisce risultati più affidabili poiché si evitano ridondanze e si escludono i "falsi clienti".</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</si>
  <si>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l'80 per cento della popolazione con un'età superiore ai 15 anni disponeva di un cellulare, mentre alla fine del 2006 il tasso di penetrazione aritmetico presentato nella tabella SM2 raggiungeva il 99,1 per cento.</t>
  </si>
  <si>
    <t>Queste differenze sono da attribuire ai fattori seguenti: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</si>
  <si>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</si>
  <si>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</si>
  <si>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</si>
  <si>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</si>
  <si>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</si>
  <si>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</si>
  <si>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</si>
  <si>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</si>
  <si>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</si>
  <si>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</si>
  <si>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</si>
  <si>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</si>
  <si>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Quote di mercato in base al numero di clienti al 31.12.</t>
  </si>
  <si>
    <t>Quota di mercato in % il 31.12.</t>
  </si>
  <si>
    <t>Altri</t>
  </si>
  <si>
    <t>Nota bene:</t>
  </si>
  <si>
    <t>A causa di arrotondamenti, le somme non corrispondono sempre esattamente alla somma degli elementi riportati nella tabella.</t>
  </si>
  <si>
    <t>Tabella SM1PM_tot: Quote di mercato relative alle reti mobili</t>
  </si>
  <si>
    <t>Tabella SM1PM_prep: Quote di mercato relative alle reti mobili</t>
  </si>
  <si>
    <t>Tabella SM1PM_post: Quote di mercato relative alle reti mobili</t>
  </si>
  <si>
    <t>Quote di mercato relative al numero di clienti attivi senza abbonamento (carte prepagate) al 31.12.</t>
  </si>
  <si>
    <t>Quote di mercato relative al numero di clienti con abbonamento (carte postpaid) al 31.12.</t>
  </si>
  <si>
    <t>Quote di mercato in % al 31.12</t>
  </si>
  <si>
    <t>1. Number of mobile telephony customers</t>
  </si>
  <si>
    <t>1.1 Number of customers as of 31.12 according to the type of contract (SM1)</t>
  </si>
  <si>
    <t>2. Market shares on mobile networks</t>
  </si>
  <si>
    <t>2.1 Market shares in terms of customer numbers on 31.12. (SM1PM_tot)</t>
  </si>
  <si>
    <t>2.2 Market shares in terms of number of active customers without subscription (prepaid cards) as of 31.12. (SM1PM_prep)</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</si>
  <si>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</si>
  <si>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</si>
  <si>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</si>
  <si>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</si>
  <si>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</si>
  <si>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</si>
  <si>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</si>
  <si>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</si>
  <si>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</si>
  <si>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</si>
  <si>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</si>
  <si>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</si>
  <si>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Two methods are available for measuring the penetration rate of mobile telephony within the population:</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</si>
  <si>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</si>
  <si>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</si>
  <si>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We attribute this difference to the following factors:</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</si>
  <si>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</si>
  <si>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</si>
  <si>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</si>
  <si>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</si>
  <si>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</si>
  <si>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</si>
  <si>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</si>
  <si>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</si>
  <si>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</si>
  <si>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</si>
  <si>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</si>
  <si>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</si>
  <si>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</si>
  <si>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Market shares in terms of customer numbers on 31.12.</t>
  </si>
  <si>
    <t>Market shares in % on 31.12.</t>
  </si>
  <si>
    <t>Others</t>
  </si>
  <si>
    <t>In this table the sums do not always correspond exactly with their constituent elements. These small differences are due to rounding up or down</t>
  </si>
  <si>
    <t>Table SM1PM-prep: Market shares on mobile networks</t>
  </si>
  <si>
    <t>Table SM1PM-post: Market shares on mobile networks</t>
  </si>
  <si>
    <t>Market shares in % as of 31.12.</t>
  </si>
  <si>
    <t>Market shares in terms of number of active customers with subscription (prepaid cards) as of 31.12.</t>
  </si>
  <si>
    <t>Market shares in terms of number of active customers without subscription (prepaid cards) as of 31.12.</t>
  </si>
  <si>
    <t>Telephony services on mobile networks: Users</t>
  </si>
  <si>
    <t>Serivizi di telefonia sulle reti mobili: Utenti</t>
  </si>
  <si>
    <t>Anzahl Nutzer/innen mit Kundenverträgen, mit internationalem Roaming</t>
  </si>
  <si>
    <t>Anzahl Nutzer/innen mit Kundenverträgen, ohne internationales Roaming</t>
  </si>
  <si>
    <t>2.1 Marktanteile nach Anzahl Kundinnen/Kunden (SM1PM_tot)</t>
  </si>
  <si>
    <t>Grafik</t>
  </si>
  <si>
    <t>Tab_SM2 masqué</t>
  </si>
  <si>
    <t>Anzahl Nutzer/innen mit Kundenverträgen</t>
  </si>
  <si>
    <t>Nombre de clients avec abonnements</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</si>
  <si>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</si>
  <si>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</si>
  <si>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</si>
  <si>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</si>
  <si>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</si>
  <si>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</si>
  <si>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</si>
  <si>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</si>
  <si>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</si>
  <si>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</si>
  <si>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</si>
  <si>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</si>
  <si>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</si>
  <si>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</si>
  <si>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2.3 Market shares in terms of number of active customers with subscription (postpaid cards) as of 31.12. (SM1PM_post)</t>
  </si>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</sst>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__;\-#,###,##0__;\-__;@__\ "/>
    <numFmt numFmtId="166" formatCode="0.0%"/>
    <numFmt numFmtId="167" formatCode="_ * #,##0_ ;_ * \-#,##0_ ;_ * &quot;-&quot;??_ ;_ @_ "/>
  </numFmts>
  <fonts count="26"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
      <sz val="9"/>
      <name val="Arial Narrow"/>
      <family val="2"/>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s>
  <cellStyleXfs count="4">
    <xf numFmtId="0" fontId="0" fillId="0" borderId="0"/>
    <xf numFmtId="164"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133">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8" xfId="0" applyNumberFormat="1"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5" fontId="3" fillId="0" borderId="0" xfId="0" applyNumberFormat="1" applyFont="1" applyFill="1" applyBorder="1" applyAlignment="1" applyProtection="1">
      <alignment horizontal="right"/>
      <protection locked="0"/>
    </xf>
    <xf numFmtId="0" fontId="1" fillId="0" borderId="7" xfId="0" applyFont="1" applyBorder="1" applyAlignment="1" applyProtection="1">
      <alignment horizontal="center" vertical="center" wrapText="1"/>
      <protection locked="0"/>
    </xf>
    <xf numFmtId="166" fontId="0" fillId="0" borderId="4"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6"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6"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6"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3" fontId="0" fillId="0" borderId="10" xfId="0" applyNumberFormat="1" applyFont="1" applyBorder="1" applyAlignment="1" applyProtection="1">
      <alignment horizontal="right"/>
      <protection locked="0"/>
    </xf>
    <xf numFmtId="10" fontId="0" fillId="0" borderId="10" xfId="0" applyNumberFormat="1" applyFont="1" applyBorder="1" applyAlignment="1" applyProtection="1">
      <alignment horizontal="right"/>
      <protection locked="0"/>
    </xf>
    <xf numFmtId="10" fontId="0" fillId="0" borderId="10" xfId="0" applyNumberFormat="1" applyFont="1" applyBorder="1" applyProtection="1">
      <protection locked="0"/>
    </xf>
    <xf numFmtId="0" fontId="0" fillId="0" borderId="0" xfId="0" applyAlignment="1"/>
    <xf numFmtId="49" fontId="0" fillId="0" borderId="0" xfId="0" applyNumberFormat="1"/>
    <xf numFmtId="0" fontId="15" fillId="0" borderId="0" xfId="0" applyFont="1" applyAlignment="1" applyProtection="1">
      <alignment horizontal="justify" vertical="center" wrapText="1"/>
      <protection hidden="1"/>
    </xf>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5"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3"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6" fontId="0" fillId="0" borderId="0" xfId="0" applyNumberFormat="1" applyFont="1" applyBorder="1" applyProtection="1">
      <protection locked="0"/>
    </xf>
    <xf numFmtId="166" fontId="1" fillId="0" borderId="0" xfId="0" applyNumberFormat="1" applyFont="1" applyBorder="1" applyAlignment="1" applyProtection="1">
      <alignment horizontal="center"/>
      <protection locked="0"/>
    </xf>
    <xf numFmtId="49" fontId="0" fillId="0" borderId="0" xfId="0" applyNumberFormat="1" applyFill="1"/>
    <xf numFmtId="49" fontId="15" fillId="0" borderId="0" xfId="0" applyNumberFormat="1" applyFont="1"/>
    <xf numFmtId="0" fontId="0" fillId="0" borderId="0" xfId="0" applyFill="1"/>
    <xf numFmtId="3" fontId="19" fillId="0" borderId="10" xfId="0" applyNumberFormat="1" applyFont="1" applyBorder="1" applyAlignment="1" applyProtection="1">
      <alignment vertical="center"/>
      <protection locked="0"/>
    </xf>
    <xf numFmtId="3" fontId="0" fillId="0" borderId="10" xfId="0" applyNumberFormat="1" applyFont="1" applyBorder="1" applyAlignment="1" applyProtection="1">
      <alignment vertical="center"/>
      <protection locked="0"/>
    </xf>
    <xf numFmtId="166" fontId="0" fillId="0" borderId="3" xfId="0" applyNumberFormat="1" applyBorder="1" applyAlignment="1" applyProtection="1">
      <alignment horizontal="center" vertical="center"/>
      <protection locked="0"/>
    </xf>
    <xf numFmtId="3" fontId="0" fillId="0" borderId="10" xfId="0" applyNumberFormat="1" applyFont="1" applyBorder="1" applyAlignment="1" applyProtection="1">
      <alignment horizontal="right" vertical="center"/>
      <protection locked="0"/>
    </xf>
    <xf numFmtId="166" fontId="0" fillId="0" borderId="9" xfId="0" applyNumberFormat="1" applyBorder="1" applyAlignment="1" applyProtection="1">
      <alignment horizontal="center" vertical="center"/>
      <protection locked="0"/>
    </xf>
    <xf numFmtId="0" fontId="0" fillId="0" borderId="14" xfId="0" applyFont="1" applyBorder="1" applyAlignment="1" applyProtection="1">
      <alignment horizontal="left" vertical="center" wrapText="1" indent="1"/>
      <protection hidden="1"/>
    </xf>
    <xf numFmtId="0" fontId="0" fillId="0" borderId="16" xfId="0" applyFont="1" applyBorder="1" applyAlignment="1" applyProtection="1">
      <alignment horizontal="right" vertical="center"/>
      <protection locked="0"/>
    </xf>
    <xf numFmtId="3" fontId="0" fillId="0" borderId="16" xfId="0" applyNumberFormat="1" applyFont="1" applyBorder="1" applyAlignment="1" applyProtection="1">
      <alignment vertical="center"/>
      <protection locked="0"/>
    </xf>
    <xf numFmtId="0" fontId="0" fillId="0" borderId="14" xfId="0" applyFont="1" applyBorder="1" applyAlignment="1" applyProtection="1">
      <alignment horizontal="left" vertical="center" wrapText="1"/>
      <protection hidden="1"/>
    </xf>
    <xf numFmtId="166" fontId="0" fillId="0" borderId="17"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6" xfId="0" applyFont="1" applyBorder="1" applyAlignment="1" applyProtection="1">
      <alignment horizontal="left" vertical="center" wrapText="1" indent="2"/>
      <protection hidden="1"/>
    </xf>
    <xf numFmtId="3" fontId="1" fillId="0" borderId="10" xfId="0" applyNumberFormat="1" applyFont="1" applyBorder="1" applyAlignment="1" applyProtection="1">
      <alignment horizontal="right"/>
      <protection locked="0"/>
    </xf>
    <xf numFmtId="3" fontId="1" fillId="0" borderId="10" xfId="0" applyNumberFormat="1" applyFont="1" applyBorder="1" applyProtection="1">
      <protection locked="0"/>
    </xf>
    <xf numFmtId="3" fontId="20" fillId="0" borderId="11" xfId="0" applyNumberFormat="1" applyFont="1" applyBorder="1" applyAlignment="1" applyProtection="1">
      <alignment horizontal="right" vertical="center" wrapText="1"/>
      <protection locked="0"/>
    </xf>
    <xf numFmtId="3" fontId="20" fillId="2" borderId="11" xfId="0" applyNumberFormat="1" applyFont="1" applyFill="1" applyBorder="1" applyAlignment="1" applyProtection="1">
      <alignment horizontal="right" vertical="center" wrapText="1"/>
      <protection locked="0"/>
    </xf>
    <xf numFmtId="3" fontId="20" fillId="2" borderId="11" xfId="0" applyNumberFormat="1" applyFont="1" applyFill="1" applyBorder="1" applyProtection="1">
      <protection locked="0"/>
    </xf>
    <xf numFmtId="3" fontId="20" fillId="0" borderId="11" xfId="0" applyNumberFormat="1" applyFont="1" applyBorder="1" applyProtection="1">
      <protection locked="0"/>
    </xf>
    <xf numFmtId="3" fontId="0" fillId="0" borderId="11" xfId="0" applyNumberFormat="1" applyFont="1" applyBorder="1" applyProtection="1">
      <protection locked="0"/>
    </xf>
    <xf numFmtId="2" fontId="19" fillId="0" borderId="11" xfId="0" applyNumberFormat="1" applyFont="1" applyBorder="1" applyAlignment="1" applyProtection="1">
      <alignment horizontal="right" vertical="center" wrapText="1"/>
      <protection locked="0"/>
    </xf>
    <xf numFmtId="2" fontId="19" fillId="2" borderId="11" xfId="0" applyNumberFormat="1" applyFont="1" applyFill="1" applyBorder="1" applyAlignment="1" applyProtection="1">
      <alignment horizontal="right" vertical="center" wrapText="1"/>
      <protection locked="0"/>
    </xf>
    <xf numFmtId="2" fontId="19" fillId="2" borderId="11" xfId="1" applyNumberFormat="1" applyFont="1" applyFill="1" applyBorder="1" applyProtection="1">
      <protection locked="0"/>
    </xf>
    <xf numFmtId="2" fontId="19" fillId="0" borderId="11" xfId="0" applyNumberFormat="1" applyFont="1" applyBorder="1" applyProtection="1">
      <protection locked="0"/>
    </xf>
    <xf numFmtId="2" fontId="21" fillId="2" borderId="11" xfId="0" applyNumberFormat="1" applyFont="1" applyFill="1" applyBorder="1" applyAlignment="1" applyProtection="1">
      <alignment horizontal="right" vertical="center" wrapText="1"/>
      <protection locked="0"/>
    </xf>
    <xf numFmtId="2" fontId="0" fillId="0" borderId="11" xfId="2" applyNumberFormat="1" applyFont="1" applyBorder="1" applyProtection="1">
      <protection locked="0"/>
    </xf>
    <xf numFmtId="0" fontId="0" fillId="0" borderId="12" xfId="0" applyFont="1" applyBorder="1" applyAlignment="1" applyProtection="1">
      <alignment horizontal="center" vertical="center"/>
      <protection locked="0"/>
    </xf>
    <xf numFmtId="3" fontId="0" fillId="0" borderId="12" xfId="0" applyNumberFormat="1" applyFont="1" applyBorder="1" applyProtection="1">
      <protection locked="0"/>
    </xf>
    <xf numFmtId="0" fontId="0" fillId="0" borderId="12" xfId="0" applyFont="1" applyBorder="1" applyAlignment="1" applyProtection="1">
      <alignment horizontal="right"/>
      <protection locked="0"/>
    </xf>
    <xf numFmtId="0" fontId="0" fillId="0" borderId="15" xfId="0" applyFont="1" applyBorder="1" applyAlignment="1" applyProtection="1">
      <alignment horizontal="center" vertical="center"/>
      <protection locked="0"/>
    </xf>
    <xf numFmtId="2" fontId="0" fillId="0" borderId="15" xfId="0" applyNumberFormat="1" applyFont="1" applyBorder="1" applyProtection="1">
      <protection locked="0"/>
    </xf>
    <xf numFmtId="2" fontId="0" fillId="0" borderId="15" xfId="0" applyNumberFormat="1" applyBorder="1" applyProtection="1">
      <protection locked="0"/>
    </xf>
    <xf numFmtId="167" fontId="0" fillId="0" borderId="0" xfId="1" applyNumberFormat="1" applyFont="1" applyProtection="1">
      <protection locked="0"/>
    </xf>
    <xf numFmtId="166" fontId="24" fillId="0" borderId="0" xfId="0" applyNumberFormat="1" applyFont="1" applyFill="1" applyBorder="1" applyAlignment="1" applyProtection="1">
      <alignment horizontal="right" vertical="top" wrapText="1"/>
      <protection locked="0"/>
    </xf>
    <xf numFmtId="167" fontId="0" fillId="0" borderId="0" xfId="1" applyNumberFormat="1" applyFont="1" applyBorder="1" applyProtection="1">
      <protection locked="0"/>
    </xf>
    <xf numFmtId="166" fontId="24" fillId="0" borderId="0" xfId="0" applyNumberFormat="1" applyFont="1" applyBorder="1" applyAlignment="1" applyProtection="1">
      <alignment horizontal="right" vertical="top" wrapText="1"/>
      <protection locked="0"/>
    </xf>
    <xf numFmtId="166" fontId="0" fillId="0" borderId="18" xfId="0" applyNumberFormat="1" applyBorder="1" applyAlignment="1" applyProtection="1">
      <alignment horizontal="center" vertical="center"/>
      <protection locked="0"/>
    </xf>
    <xf numFmtId="0" fontId="0" fillId="0" borderId="5" xfId="0" applyFont="1" applyBorder="1" applyAlignment="1" applyProtection="1">
      <alignment vertical="center" wrapText="1"/>
      <protection hidden="1"/>
    </xf>
    <xf numFmtId="0" fontId="0" fillId="3" borderId="0" xfId="0" applyFill="1" applyAlignment="1">
      <alignment vertical="top"/>
    </xf>
    <xf numFmtId="0" fontId="0" fillId="0" borderId="0" xfId="0" applyFill="1" applyAlignment="1">
      <alignment vertical="top"/>
    </xf>
    <xf numFmtId="3" fontId="19" fillId="2" borderId="12" xfId="0" applyNumberFormat="1" applyFont="1" applyFill="1" applyBorder="1" applyAlignment="1" applyProtection="1">
      <alignment horizontal="right" vertical="center" wrapText="1"/>
      <protection locked="0"/>
    </xf>
    <xf numFmtId="2" fontId="19" fillId="2" borderId="12" xfId="0" applyNumberFormat="1" applyFont="1" applyFill="1" applyBorder="1" applyAlignment="1" applyProtection="1">
      <alignment horizontal="center" vertical="center" wrapText="1"/>
      <protection locked="0"/>
    </xf>
    <xf numFmtId="2" fontId="0" fillId="0" borderId="0" xfId="0" applyNumberFormat="1" applyAlignment="1"/>
    <xf numFmtId="0" fontId="0" fillId="0" borderId="19" xfId="0" applyFont="1" applyBorder="1" applyAlignment="1" applyProtection="1">
      <alignment horizontal="center" vertical="center"/>
      <protection locked="0"/>
    </xf>
    <xf numFmtId="3" fontId="0" fillId="0" borderId="19" xfId="0" applyNumberFormat="1" applyFont="1" applyBorder="1" applyAlignment="1" applyProtection="1">
      <alignment horizontal="center"/>
      <protection locked="0"/>
    </xf>
    <xf numFmtId="0" fontId="0" fillId="0" borderId="19" xfId="0" applyFont="1" applyBorder="1" applyAlignment="1" applyProtection="1">
      <alignment horizontal="center"/>
      <protection locked="0"/>
    </xf>
    <xf numFmtId="3" fontId="0" fillId="0" borderId="19" xfId="0" applyNumberFormat="1" applyFont="1" applyBorder="1" applyProtection="1">
      <protection locked="0"/>
    </xf>
    <xf numFmtId="0" fontId="0" fillId="4" borderId="0" xfId="0" applyFill="1"/>
    <xf numFmtId="0" fontId="15" fillId="0" borderId="0" xfId="0" applyFont="1" applyFill="1"/>
    <xf numFmtId="167" fontId="0" fillId="0" borderId="0" xfId="0" applyNumberFormat="1" applyAlignment="1" applyProtection="1">
      <alignment vertical="center"/>
      <protection locked="0"/>
    </xf>
    <xf numFmtId="167" fontId="1" fillId="0" borderId="0" xfId="0" applyNumberFormat="1" applyFont="1" applyProtection="1">
      <protection locked="0"/>
    </xf>
    <xf numFmtId="167" fontId="0" fillId="0" borderId="0" xfId="0" applyNumberFormat="1" applyProtection="1">
      <protection locked="0"/>
    </xf>
    <xf numFmtId="10" fontId="25" fillId="5" borderId="0" xfId="0" applyNumberFormat="1" applyFont="1" applyFill="1" applyAlignment="1" applyProtection="1">
      <alignment horizontal="right" wrapText="1"/>
      <protection locked="0"/>
    </xf>
    <xf numFmtId="167" fontId="0" fillId="0" borderId="10" xfId="0" applyNumberFormat="1" applyFont="1" applyBorder="1" applyAlignment="1" applyProtection="1">
      <alignment horizontal="right" vertical="center"/>
      <protection locked="0"/>
    </xf>
    <xf numFmtId="167" fontId="19" fillId="0" borderId="10"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7" fontId="0" fillId="0" borderId="10" xfId="0" applyNumberFormat="1" applyFont="1" applyBorder="1" applyAlignment="1" applyProtection="1">
      <alignment vertical="center"/>
      <protection locked="0"/>
    </xf>
    <xf numFmtId="167" fontId="1" fillId="0" borderId="10" xfId="0" applyNumberFormat="1" applyFont="1" applyBorder="1" applyProtection="1">
      <protection locked="0"/>
    </xf>
    <xf numFmtId="0" fontId="2" fillId="0" borderId="0" xfId="0" applyFont="1" applyProtection="1">
      <protection locked="0"/>
    </xf>
    <xf numFmtId="0" fontId="2" fillId="0" borderId="14" xfId="0" applyFont="1" applyBorder="1" applyAlignment="1" applyProtection="1">
      <alignment horizontal="left" vertical="center" wrapText="1"/>
      <protection hidden="1"/>
    </xf>
    <xf numFmtId="166" fontId="2" fillId="0" borderId="17" xfId="0" applyNumberFormat="1" applyFont="1" applyBorder="1" applyProtection="1">
      <protection locked="0"/>
    </xf>
    <xf numFmtId="166" fontId="1" fillId="0" borderId="9" xfId="0" applyNumberFormat="1" applyFont="1" applyBorder="1" applyAlignment="1" applyProtection="1">
      <alignment horizontal="center" vertical="center"/>
      <protection locked="0"/>
    </xf>
    <xf numFmtId="167" fontId="0" fillId="0" borderId="16"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6" fontId="0" fillId="0" borderId="0" xfId="0" applyNumberFormat="1" applyProtection="1">
      <protection locked="0"/>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desc!$E$73</c:f>
          <c:strCache>
            <c:ptCount val="1"/>
            <c:pt idx="0">
              <c:v>Number of mobile telephony customers</c:v>
            </c:pt>
          </c:strCache>
        </c:strRef>
      </c:tx>
      <c:layout/>
      <c:overlay val="0"/>
      <c:spPr>
        <a:noFill/>
        <a:ln>
          <a:noFill/>
        </a:ln>
        <a:effectLst/>
      </c:spPr>
      <c:txPr>
        <a:bodyPr rot="0" spcFirstLastPara="1" vertOverflow="ellipsis" vert="horz" wrap="square" anchor="ctr" anchorCtr="1"/>
        <a:lstStyle/>
        <a:p>
          <a:pPr algn="l">
            <a:defRPr sz="1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Total number of customers (with and without subscriptions)</c:v>
                </c:pt>
              </c:strCache>
            </c:strRef>
          </c:tx>
          <c:spPr>
            <a:solidFill>
              <a:schemeClr val="accent1"/>
            </a:solid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masqué'!$B$5:$AO$5</c:f>
              <c:numCache>
                <c:formatCode>#,##0</c:formatCode>
                <c:ptCount val="40"/>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Number of customers with contracts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masqué'!$B$7:$AO$7</c:f>
              <c:numCache>
                <c:formatCode>0.00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Number of active customers without contracts (prepaid cards)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masqué'!$B$8:$AO$8</c:f>
              <c:numCache>
                <c:formatCode>General</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Penetration rate in %</c:v>
                </c:pt>
              </c:strCache>
            </c:strRef>
          </c:tx>
          <c:spPr>
            <a:ln w="22225" cap="rnd">
              <a:solidFill>
                <a:sysClr val="windowText" lastClr="000000"/>
              </a:solidFill>
              <a:round/>
            </a:ln>
            <a:effectLst/>
          </c:spPr>
          <c:marker>
            <c:symbol val="none"/>
          </c:marker>
          <c:cat>
            <c:numRef>
              <c:f>'Tab_SM2 masqué'!$B$4:$AO$4</c:f>
              <c:numCache>
                <c:formatCode>General</c:formatCode>
                <c:ptCount val="40"/>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numCache>
            </c:numRef>
          </c:cat>
          <c:val>
            <c:numRef>
              <c:f>'Tab_SM2 masqué'!$B$6:$AO$6</c:f>
              <c:numCache>
                <c:formatCode>0.00</c:formatCode>
                <c:ptCount val="40"/>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869872"/>
        <c:crosses val="autoZero"/>
        <c:auto val="1"/>
        <c:lblAlgn val="ctr"/>
        <c:lblOffset val="10"/>
        <c:tickLbl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desc!$E$74</c:f>
              <c:strCache>
                <c:ptCount val="1"/>
                <c:pt idx="0">
                  <c:v>Number of customers in thousands</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en-US"/>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049656"/>
        <c:crosses val="autoZero"/>
        <c:crossBetween val="between"/>
      </c:valAx>
      <c:valAx>
        <c:axId val="638870264"/>
        <c:scaling>
          <c:orientation val="minMax"/>
          <c:max val="143"/>
          <c:min val="0"/>
        </c:scaling>
        <c:delete val="0"/>
        <c:axPos val="r"/>
        <c:title>
          <c:tx>
            <c:strRef>
              <c:f>'Tab_SM2 masqué'!$A$6</c:f>
              <c:strCache>
                <c:ptCount val="1"/>
                <c:pt idx="0">
                  <c:v>Penetration rate in %</c:v>
                </c:pt>
              </c:strCache>
            </c:strRef>
          </c:tx>
          <c:layout/>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en-US"/>
          </a:p>
        </c:txPr>
        <c:crossAx val="638870656"/>
        <c:crosses val="max"/>
        <c:crossBetween val="between"/>
      </c:valAx>
      <c:catAx>
        <c:axId val="638870656"/>
        <c:scaling>
          <c:orientation val="minMax"/>
        </c:scaling>
        <c:delete val="1"/>
        <c:axPos val="b"/>
        <c:numFmt formatCode="General" sourceLinked="1"/>
        <c:majorTickMark val="out"/>
        <c:minorTickMark val="none"/>
        <c:tickLblPos val="nextTo"/>
        <c:crossAx val="63887026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13</xdr:row>
      <xdr:rowOff>106680</xdr:rowOff>
    </xdr:to>
    <xdr:sp macro="" textlink="">
      <xdr:nvSpPr>
        <xdr:cNvPr id="2" name="Rectangle 1"/>
        <xdr:cNvSpPr/>
      </xdr:nvSpPr>
      <xdr:spPr>
        <a:xfrm>
          <a:off x="640080" y="228600"/>
          <a:ext cx="6004560" cy="409956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11355" cy="607997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31"/>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11"/>
      <c r="B1" s="11"/>
      <c r="C1" s="11"/>
      <c r="D1" s="11"/>
      <c r="E1" s="11"/>
      <c r="F1" s="11"/>
      <c r="G1" s="11"/>
      <c r="H1" s="11"/>
      <c r="I1" s="11"/>
      <c r="J1" s="11"/>
      <c r="K1" s="11"/>
      <c r="L1" s="11"/>
      <c r="M1" s="11"/>
      <c r="N1" s="11"/>
      <c r="O1" s="11"/>
      <c r="P1" s="11"/>
      <c r="Q1" s="11"/>
    </row>
    <row r="2" spans="1:17" x14ac:dyDescent="0.2">
      <c r="A2" s="11"/>
      <c r="B2" s="11"/>
      <c r="C2" s="11"/>
      <c r="D2" s="11"/>
      <c r="E2" s="11"/>
      <c r="F2" s="11"/>
      <c r="G2" s="11"/>
      <c r="H2" s="11"/>
      <c r="I2" s="11"/>
      <c r="J2" s="11"/>
      <c r="K2" s="11"/>
      <c r="L2" s="11"/>
      <c r="M2" s="11"/>
      <c r="N2" s="11"/>
      <c r="O2" s="11"/>
      <c r="P2" s="11"/>
      <c r="Q2" s="11"/>
    </row>
    <row r="3" spans="1:17" x14ac:dyDescent="0.2">
      <c r="A3" s="11"/>
      <c r="B3" s="11"/>
      <c r="C3" s="11"/>
      <c r="D3" s="11"/>
      <c r="E3" s="11"/>
      <c r="F3" s="11"/>
      <c r="G3" s="11"/>
      <c r="H3" s="11"/>
      <c r="I3" s="11"/>
      <c r="J3" s="11"/>
      <c r="K3" s="11"/>
      <c r="L3" s="11"/>
      <c r="M3" s="11"/>
      <c r="N3" s="11"/>
      <c r="O3" s="11"/>
      <c r="P3" s="11"/>
      <c r="Q3" s="11"/>
    </row>
    <row r="4" spans="1:17" x14ac:dyDescent="0.2">
      <c r="A4" s="11"/>
      <c r="B4" s="11"/>
      <c r="C4" s="11"/>
      <c r="D4" s="11"/>
      <c r="E4" s="11"/>
      <c r="F4" s="11"/>
      <c r="G4" s="11"/>
      <c r="H4" s="11"/>
      <c r="I4" s="11"/>
      <c r="J4" s="11"/>
      <c r="K4" s="11"/>
      <c r="L4" s="11"/>
      <c r="M4" s="11"/>
      <c r="N4" s="11"/>
      <c r="O4" s="11"/>
      <c r="P4" s="11"/>
      <c r="Q4" s="11"/>
    </row>
    <row r="5" spans="1:17" x14ac:dyDescent="0.2">
      <c r="A5" s="11"/>
      <c r="B5" s="11"/>
      <c r="C5" s="11"/>
      <c r="D5" s="11"/>
      <c r="E5" s="11"/>
      <c r="F5" s="11"/>
      <c r="G5" s="11"/>
      <c r="H5" s="11"/>
      <c r="I5" s="11"/>
      <c r="J5" s="11"/>
      <c r="K5" s="11"/>
      <c r="L5" s="11"/>
      <c r="M5" s="11"/>
      <c r="N5" s="11"/>
      <c r="O5" s="11"/>
      <c r="P5" s="11"/>
      <c r="Q5" s="11"/>
    </row>
    <row r="6" spans="1:17" x14ac:dyDescent="0.2">
      <c r="A6" s="11"/>
      <c r="B6" s="11"/>
      <c r="C6" s="11"/>
      <c r="D6" s="11"/>
      <c r="E6" s="11"/>
      <c r="F6" s="11"/>
      <c r="G6" s="11"/>
      <c r="H6" s="11"/>
      <c r="I6" s="11"/>
      <c r="J6" s="11"/>
      <c r="K6" s="11"/>
      <c r="L6" s="11"/>
      <c r="M6" s="11"/>
      <c r="N6" s="11"/>
      <c r="O6" s="11"/>
      <c r="P6" s="11"/>
      <c r="Q6" s="11"/>
    </row>
    <row r="7" spans="1:17" ht="12" customHeight="1" x14ac:dyDescent="0.2">
      <c r="A7" s="11"/>
      <c r="B7" s="30" t="s">
        <v>11</v>
      </c>
      <c r="C7" s="11"/>
      <c r="D7" s="11"/>
      <c r="E7" s="11"/>
      <c r="F7" s="11"/>
      <c r="G7" s="11"/>
      <c r="H7" s="11"/>
      <c r="I7" s="11"/>
      <c r="J7" s="11"/>
      <c r="K7" s="11"/>
      <c r="L7" s="11"/>
      <c r="M7" s="11"/>
      <c r="N7" s="11"/>
      <c r="O7" s="11"/>
      <c r="P7" s="11"/>
      <c r="Q7" s="11"/>
    </row>
    <row r="8" spans="1:17" ht="12" customHeight="1" x14ac:dyDescent="0.2">
      <c r="A8" s="11"/>
      <c r="B8" s="30" t="s">
        <v>12</v>
      </c>
      <c r="C8" s="11"/>
      <c r="D8" s="11"/>
      <c r="E8" s="11"/>
      <c r="F8" s="11"/>
      <c r="G8" s="11"/>
      <c r="H8" s="11"/>
      <c r="I8" s="11"/>
      <c r="J8" s="11"/>
      <c r="K8" s="11"/>
      <c r="L8" s="11"/>
      <c r="M8" s="11"/>
      <c r="N8" s="11"/>
      <c r="O8" s="11"/>
      <c r="P8" s="11"/>
      <c r="Q8" s="11"/>
    </row>
    <row r="9" spans="1:17" ht="12" customHeight="1" x14ac:dyDescent="0.2">
      <c r="A9" s="11"/>
      <c r="B9" s="30" t="s">
        <v>13</v>
      </c>
      <c r="C9" s="11"/>
      <c r="D9" s="11"/>
      <c r="E9" s="11"/>
      <c r="F9" s="11"/>
      <c r="G9" s="11"/>
      <c r="H9" s="11"/>
      <c r="I9" s="11"/>
      <c r="J9" s="11"/>
      <c r="K9" s="11"/>
      <c r="L9" s="11"/>
      <c r="M9" s="11"/>
      <c r="N9" s="11"/>
      <c r="O9" s="11"/>
      <c r="P9" s="11"/>
      <c r="Q9" s="11"/>
    </row>
    <row r="10" spans="1:17" ht="12" customHeight="1" x14ac:dyDescent="0.2">
      <c r="A10" s="11"/>
      <c r="B10" s="31" t="s">
        <v>14</v>
      </c>
      <c r="C10" s="11"/>
      <c r="D10" s="11"/>
      <c r="E10" s="11"/>
      <c r="F10" s="11"/>
      <c r="G10" s="11"/>
      <c r="H10" s="11"/>
      <c r="I10" s="11"/>
      <c r="J10" s="11"/>
      <c r="K10" s="11"/>
      <c r="L10" s="11"/>
      <c r="M10" s="11"/>
      <c r="N10" s="11"/>
      <c r="O10" s="11"/>
      <c r="P10" s="11"/>
      <c r="Q10" s="11"/>
    </row>
    <row r="11" spans="1:17" x14ac:dyDescent="0.2">
      <c r="A11" s="11"/>
      <c r="B11" s="32"/>
      <c r="C11" s="11"/>
      <c r="D11" s="11"/>
      <c r="E11" s="11"/>
      <c r="F11" s="11"/>
      <c r="G11" s="11"/>
      <c r="H11" s="11"/>
      <c r="I11" s="11"/>
      <c r="J11" s="11"/>
      <c r="K11" s="11"/>
      <c r="L11" s="11"/>
      <c r="M11" s="11"/>
      <c r="N11" s="11"/>
      <c r="O11" s="11"/>
      <c r="P11" s="11"/>
      <c r="Q11" s="11"/>
    </row>
    <row r="12" spans="1:17" ht="18" x14ac:dyDescent="0.2">
      <c r="A12" s="11"/>
      <c r="B12" s="33" t="str">
        <f>IF(desc!$B$1=1,desc!$A$6,IF(desc!$B$1=2,desc!$B$6,IF(desc!$B$1=3,desc!$C$6,desc!$D$6)))</f>
        <v>Telephony services on mobile networks: Users</v>
      </c>
      <c r="C12" s="34"/>
      <c r="D12" s="35"/>
      <c r="E12" s="35"/>
      <c r="F12" s="35"/>
      <c r="G12" s="35"/>
      <c r="H12" s="35"/>
      <c r="I12" s="35"/>
      <c r="J12" s="35"/>
      <c r="K12" s="35"/>
      <c r="L12" s="11"/>
      <c r="M12" s="11"/>
      <c r="N12" s="11"/>
      <c r="O12" s="11"/>
      <c r="P12" s="11"/>
      <c r="Q12" s="11"/>
    </row>
    <row r="13" spans="1:17" x14ac:dyDescent="0.2">
      <c r="A13" s="11"/>
      <c r="B13" s="35"/>
      <c r="C13" s="34"/>
      <c r="D13" s="35"/>
      <c r="E13" s="35"/>
      <c r="F13" s="35"/>
      <c r="G13" s="35"/>
      <c r="H13" s="35"/>
      <c r="I13" s="35"/>
      <c r="J13" s="35"/>
      <c r="K13" s="35"/>
      <c r="L13" s="11"/>
      <c r="M13" s="11"/>
      <c r="N13" s="11"/>
      <c r="O13" s="11"/>
      <c r="P13" s="11"/>
      <c r="Q13" s="11"/>
    </row>
    <row r="14" spans="1:17" ht="15.75" x14ac:dyDescent="0.2">
      <c r="A14" s="11"/>
      <c r="B14" s="36"/>
      <c r="C14" s="37" t="str">
        <f>IF(desc!$B$1=1,desc!$A$7,IF(desc!$B$1=2,desc!$B$7,IF(desc!$B$1=3,desc!$C$7,desc!$D$7)))</f>
        <v>1. Number of mobile telephony customers</v>
      </c>
      <c r="D14" s="37"/>
      <c r="E14" s="35"/>
      <c r="F14" s="35"/>
      <c r="G14" s="35"/>
      <c r="H14" s="35"/>
      <c r="I14" s="35"/>
      <c r="J14" s="35"/>
      <c r="K14" s="35"/>
      <c r="L14" s="11"/>
      <c r="M14" s="11"/>
      <c r="N14" s="11"/>
      <c r="O14" s="11"/>
      <c r="P14" s="11"/>
      <c r="Q14" s="11"/>
    </row>
    <row r="15" spans="1:17" ht="15.6" customHeight="1" x14ac:dyDescent="0.2">
      <c r="A15" s="11"/>
      <c r="B15" s="35"/>
      <c r="C15" s="38"/>
      <c r="D15" s="39" t="str">
        <f>IF(desc!$B$1=1,desc!$A$8,IF(desc!$B$1=2,desc!$B$8,IF(desc!$B$1=3,desc!$C$8,desc!$D$8)))</f>
        <v>1.1 Number of customers as of 31.12 according to the type of contract (SM1)</v>
      </c>
      <c r="E15" s="76"/>
      <c r="F15" s="76"/>
      <c r="G15" s="76"/>
      <c r="H15" s="76"/>
      <c r="I15" s="76"/>
      <c r="J15"/>
      <c r="K15"/>
      <c r="L15" s="11"/>
      <c r="M15" s="11"/>
      <c r="N15" s="11"/>
      <c r="O15" s="11"/>
      <c r="P15" s="11"/>
      <c r="Q15" s="11"/>
    </row>
    <row r="16" spans="1:17" ht="15.6" customHeight="1" x14ac:dyDescent="0.2">
      <c r="A16" s="11"/>
      <c r="B16" s="35"/>
      <c r="C16" s="38"/>
      <c r="D16" s="39" t="str">
        <f>IF(desc!$B$1=1,desc!$A$9,IF(desc!$B$1=2,desc!$B$9,IF(desc!$B$1=3,desc!$C$9,desc!$D$9)))</f>
        <v>1.2 Penetration rate (SM2)</v>
      </c>
      <c r="E16" s="76"/>
      <c r="F16" s="76"/>
      <c r="G16" s="76"/>
      <c r="H16" s="76"/>
      <c r="I16"/>
      <c r="J16"/>
      <c r="K16"/>
      <c r="L16"/>
      <c r="M16"/>
      <c r="N16"/>
      <c r="O16"/>
      <c r="P16" s="11"/>
      <c r="Q16" s="11"/>
    </row>
    <row r="17" spans="1:17" ht="20.45" customHeight="1" x14ac:dyDescent="0.25">
      <c r="A17" s="11"/>
      <c r="B17" s="35"/>
      <c r="C17" s="40" t="str">
        <f>IF(desc!$B$1=1,desc!$A$10,IF(desc!$B$1=2,desc!$B$10,IF(desc!$B$1=3,desc!$C$10,desc!$D$10)))</f>
        <v>2. Market shares on mobile networks</v>
      </c>
      <c r="D17" s="35"/>
      <c r="E17" s="35"/>
      <c r="F17" s="35"/>
      <c r="G17" s="35"/>
      <c r="H17" s="35"/>
      <c r="I17" s="35"/>
      <c r="J17" s="35"/>
      <c r="K17" s="35"/>
      <c r="L17" s="11"/>
      <c r="M17" s="11"/>
      <c r="N17" s="11"/>
      <c r="O17" s="11"/>
      <c r="P17" s="11"/>
      <c r="Q17" s="11"/>
    </row>
    <row r="18" spans="1:17" ht="15.6" customHeight="1" x14ac:dyDescent="0.2">
      <c r="A18" s="11"/>
      <c r="B18" s="35"/>
      <c r="C18" s="35"/>
      <c r="D18" s="39" t="str">
        <f>IF(desc!$B$1=1,desc!$A11,IF(desc!$B$1=2,desc!$B11,IF(desc!$B$1=3,desc!$C11,desc!$D11)))</f>
        <v>2.1 Market shares in terms of customer numbers on 31.12. (SM1PM_tot)</v>
      </c>
      <c r="E18" s="76"/>
      <c r="F18" s="76"/>
      <c r="G18" s="76"/>
      <c r="H18" s="76"/>
      <c r="I18"/>
      <c r="J18"/>
      <c r="K18"/>
      <c r="L18"/>
      <c r="M18" s="11"/>
      <c r="N18" s="11"/>
      <c r="O18" s="11"/>
      <c r="P18" s="11"/>
      <c r="Q18" s="11"/>
    </row>
    <row r="19" spans="1:17" ht="15.6" customHeight="1" x14ac:dyDescent="0.2">
      <c r="A19" s="11"/>
      <c r="B19" s="41"/>
      <c r="C19" s="11"/>
      <c r="D19" s="39" t="str">
        <f>IF(desc!$B$1=1,desc!$A12,IF(desc!$B$1=2,desc!$B12,IF(desc!$B$1=3,desc!$C12,desc!$D12)))</f>
        <v>2.2 Market shares in terms of number of active customers without subscription (prepaid cards) as of 31.12. (SM1PM_prep)</v>
      </c>
      <c r="E19" s="77"/>
      <c r="F19" s="77"/>
      <c r="G19" s="77"/>
      <c r="H19" s="77"/>
      <c r="I19" s="77"/>
      <c r="J19" s="77"/>
      <c r="K19" s="77"/>
      <c r="L19" s="11"/>
      <c r="M19" s="11"/>
      <c r="N19" s="11"/>
      <c r="O19" s="11"/>
      <c r="P19" s="11"/>
      <c r="Q19" s="11"/>
    </row>
    <row r="20" spans="1:17" ht="15.6" customHeight="1" x14ac:dyDescent="0.2">
      <c r="A20" s="11"/>
      <c r="B20" s="41"/>
      <c r="C20" s="11"/>
      <c r="D20" s="39" t="str">
        <f>IF(desc!$B$1=1,desc!$A13,IF(desc!$B$1=2,desc!$B13,IF(desc!$B$1=3,desc!$C13,desc!$D13)))</f>
        <v>2.3 Market shares in terms of number of active customers with subscription (postpaid cards) as of 31.12. (SM1PM_post)</v>
      </c>
      <c r="E20" s="77"/>
      <c r="F20" s="77"/>
      <c r="G20" s="77"/>
      <c r="H20" s="77"/>
      <c r="I20" s="77"/>
      <c r="J20" s="78"/>
      <c r="K20" s="78"/>
      <c r="L20" s="11"/>
      <c r="M20" s="11"/>
      <c r="N20" s="11"/>
      <c r="O20" s="11"/>
      <c r="P20" s="11"/>
      <c r="Q20" s="11"/>
    </row>
    <row r="21" spans="1:17" ht="14.25" x14ac:dyDescent="0.2">
      <c r="A21" s="11"/>
      <c r="B21" s="41"/>
      <c r="C21" s="11"/>
      <c r="D21" s="11"/>
      <c r="E21" s="11"/>
      <c r="F21" s="11"/>
      <c r="G21" s="11"/>
      <c r="H21" s="11"/>
      <c r="I21" s="11"/>
      <c r="J21" s="5"/>
      <c r="K21" s="5"/>
      <c r="L21" s="11"/>
      <c r="M21" s="11"/>
      <c r="N21" s="11"/>
      <c r="O21" s="11"/>
      <c r="P21" s="11"/>
      <c r="Q21" s="11"/>
    </row>
    <row r="22" spans="1:17" ht="14.25" x14ac:dyDescent="0.2">
      <c r="A22" s="11"/>
      <c r="B22" s="42"/>
      <c r="C22" s="11"/>
      <c r="D22" s="11"/>
      <c r="E22" s="11"/>
      <c r="F22" s="11"/>
      <c r="G22" s="11"/>
      <c r="H22" s="11"/>
      <c r="I22" s="11"/>
      <c r="J22" s="11"/>
      <c r="K22" s="11"/>
      <c r="L22" s="11"/>
      <c r="M22" s="11"/>
      <c r="N22" s="11"/>
      <c r="O22" s="11"/>
      <c r="P22" s="11"/>
      <c r="Q22" s="11"/>
    </row>
    <row r="23" spans="1:17" x14ac:dyDescent="0.2">
      <c r="A23" s="11"/>
      <c r="B23" s="11"/>
      <c r="C23" s="11"/>
      <c r="D23" s="11"/>
      <c r="E23" s="11"/>
      <c r="F23" s="11"/>
      <c r="G23" s="11"/>
      <c r="H23" s="11"/>
      <c r="I23" s="11"/>
      <c r="J23" s="11"/>
      <c r="K23" s="11"/>
      <c r="L23" s="11"/>
      <c r="M23" s="11"/>
      <c r="N23" s="11"/>
      <c r="O23" s="11"/>
      <c r="P23" s="11"/>
      <c r="Q23" s="11"/>
    </row>
    <row r="31" spans="1:17" x14ac:dyDescent="0.2">
      <c r="F31" s="4" t="s">
        <v>52</v>
      </c>
    </row>
  </sheetData>
  <sheetProtection sheet="1" formatCells="0" formatColumns="0" formatRows="0" insertColumns="0" insertRows="0" insertHyperlinks="0" deleteColumns="0" deleteRows="0" sort="0" autoFilter="0" pivotTables="0"/>
  <hyperlinks>
    <hyperlink ref="D15:I15" location="Tab_SM1!A1" display="Tab_SM1!A1"/>
    <hyperlink ref="D16:H16" location="Tab_SM2!A1" display="Tab_SM2!A1"/>
    <hyperlink ref="D18:H18" location="SM1PM_tot!A1" display="SM1PM_tot!A1"/>
    <hyperlink ref="D19:K19" location="SM1PM_prep!A1" display="SM1PM_prep!A1"/>
    <hyperlink ref="D20:K20" location="SM1PM_post!A1" display="SM1PM_post!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V27"/>
  <sheetViews>
    <sheetView showGridLines="0" workbookViewId="0">
      <pane xSplit="1" ySplit="4" topLeftCell="N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2.5703125" style="4" customWidth="1"/>
    <col min="2" max="18" width="11.5703125" style="4"/>
    <col min="19" max="20" width="13.28515625" style="4" bestFit="1" customWidth="1"/>
    <col min="21" max="16384" width="11.5703125" style="4"/>
  </cols>
  <sheetData>
    <row r="1" spans="1:22" ht="33.6" customHeight="1" x14ac:dyDescent="0.2">
      <c r="A1" s="18" t="str">
        <f>IF(desc!$B$1=1,desc!$A14,IF(desc!$B$1=2,desc!$B14,IF(desc!$B$1=3,desc!$C14,desc!$D14)))</f>
        <v>Table SM1: Services on mobile radiocommunication networks (GSM, NMT or UMTS)</v>
      </c>
    </row>
    <row r="2" spans="1:22" ht="27" customHeight="1" x14ac:dyDescent="0.2">
      <c r="A2" s="19" t="str">
        <f>IF(desc!$B$1=1,desc!$A15,IF(desc!$B$1=2,desc!$B15,IF(desc!$B$1=3,desc!$C15,desc!$D15)))</f>
        <v>Number of customers as of 31.12 according to the type of contract</v>
      </c>
      <c r="B2" s="6"/>
      <c r="C2" s="6"/>
      <c r="D2" s="6"/>
      <c r="E2" s="6"/>
      <c r="F2" s="6"/>
      <c r="G2" s="6"/>
      <c r="H2" s="6"/>
      <c r="I2" s="6"/>
      <c r="J2" s="6"/>
      <c r="K2" s="6"/>
      <c r="L2" s="6"/>
      <c r="M2" s="6"/>
      <c r="N2" s="6"/>
      <c r="O2" s="6"/>
      <c r="P2" s="6"/>
      <c r="Q2" s="6"/>
    </row>
    <row r="3" spans="1:22" ht="4.7" customHeight="1" x14ac:dyDescent="0.2">
      <c r="A3" s="20"/>
      <c r="B3" s="6"/>
      <c r="C3" s="6"/>
      <c r="D3" s="6"/>
      <c r="E3" s="6"/>
      <c r="F3" s="6"/>
      <c r="G3" s="6"/>
      <c r="H3" s="6"/>
      <c r="I3" s="6"/>
      <c r="J3" s="6"/>
      <c r="K3" s="6"/>
      <c r="L3" s="6"/>
      <c r="M3" s="6"/>
      <c r="N3" s="6"/>
      <c r="O3" s="6"/>
      <c r="P3" s="6"/>
      <c r="Q3" s="6"/>
    </row>
    <row r="4" spans="1:22" x14ac:dyDescent="0.2">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V4" s="24" t="str">
        <f>IF(desc!$B$1=1,desc!$A26,IF(desc!$B$1=2,desc!$B26,IF(desc!$B$1=3,desc!$C26,desc!$D26)))</f>
        <v>Var. 16-17</v>
      </c>
    </row>
    <row r="5" spans="1:22" ht="26.45" customHeight="1" x14ac:dyDescent="0.2">
      <c r="A5" s="43" t="str">
        <f>IF(desc!$B$1=1,desc!$A16,IF(desc!$B$1=2,desc!$B16,IF(desc!$B$1=3,desc!$C16,desc!$D16)))</f>
        <v>Number of customers with contracts, with international roaming</v>
      </c>
      <c r="B5" s="66">
        <v>1978038</v>
      </c>
      <c r="C5" s="66">
        <v>2907543</v>
      </c>
      <c r="D5" s="66">
        <v>3121212</v>
      </c>
      <c r="E5" s="66">
        <v>3421459</v>
      </c>
      <c r="F5" s="66">
        <v>3587471</v>
      </c>
      <c r="G5" s="66">
        <v>3789615</v>
      </c>
      <c r="H5" s="66">
        <v>4025686</v>
      </c>
      <c r="I5" s="66">
        <v>4329578</v>
      </c>
      <c r="J5" s="66">
        <v>4643349</v>
      </c>
      <c r="K5" s="66">
        <v>4993003</v>
      </c>
      <c r="L5" s="66">
        <v>5246634</v>
      </c>
      <c r="M5" s="66">
        <v>5417438</v>
      </c>
      <c r="N5" s="66">
        <v>5844635</v>
      </c>
      <c r="O5" s="66">
        <v>6277738</v>
      </c>
      <c r="P5" s="66">
        <v>6632927</v>
      </c>
      <c r="Q5" s="66">
        <v>6869163</v>
      </c>
      <c r="R5" s="66">
        <v>7102797</v>
      </c>
      <c r="S5" s="121">
        <v>7334149</v>
      </c>
      <c r="T5" s="121">
        <v>7562629</v>
      </c>
      <c r="U5" s="116"/>
      <c r="V5" s="68">
        <f>(T5-S5)/S5</f>
        <v>3.1152898584416541E-2</v>
      </c>
    </row>
    <row r="6" spans="1:22" ht="25.5" x14ac:dyDescent="0.2">
      <c r="A6" s="43" t="str">
        <f>IF(desc!$B$1=1,desc!$A17,IF(desc!$B$1=2,desc!$B17,IF(desc!$B$1=3,desc!$C17,desc!$D17)))</f>
        <v>Number of customers with contracts, without international roaming</v>
      </c>
      <c r="B6" s="69">
        <v>26046</v>
      </c>
      <c r="C6" s="67">
        <v>23898</v>
      </c>
      <c r="D6" s="67">
        <v>0</v>
      </c>
      <c r="E6" s="67">
        <v>0</v>
      </c>
      <c r="F6" s="67">
        <v>0</v>
      </c>
      <c r="G6" s="67">
        <v>0</v>
      </c>
      <c r="H6" s="67">
        <v>136</v>
      </c>
      <c r="I6" s="67">
        <v>3985</v>
      </c>
      <c r="J6" s="67">
        <v>6882</v>
      </c>
      <c r="K6" s="67">
        <v>8046</v>
      </c>
      <c r="L6" s="67">
        <v>18090</v>
      </c>
      <c r="M6" s="67">
        <v>5163</v>
      </c>
      <c r="N6" s="67">
        <v>5217</v>
      </c>
      <c r="O6" s="67">
        <v>3208</v>
      </c>
      <c r="P6" s="67">
        <v>3242</v>
      </c>
      <c r="Q6" s="67">
        <v>0</v>
      </c>
      <c r="R6" s="67">
        <v>225</v>
      </c>
      <c r="S6" s="123">
        <v>386</v>
      </c>
      <c r="T6" s="123">
        <v>1</v>
      </c>
      <c r="U6" s="116"/>
      <c r="V6" s="70">
        <f>(T6-S6)/S6</f>
        <v>-0.99740932642487046</v>
      </c>
    </row>
    <row r="7" spans="1:22" ht="25.5" x14ac:dyDescent="0.2">
      <c r="A7" s="43" t="str">
        <f>IF(desc!$B$1=1,desc!$A18,IF(desc!$B$1=2,desc!$B18,IF(desc!$B$1=3,desc!$C18,desc!$D18)))</f>
        <v>Number of active customers without contracts (prepaid cards)</v>
      </c>
      <c r="B7" s="69">
        <v>1053425</v>
      </c>
      <c r="C7" s="69">
        <v>1707078</v>
      </c>
      <c r="D7" s="69">
        <v>2154579</v>
      </c>
      <c r="E7" s="69">
        <v>2314844</v>
      </c>
      <c r="F7" s="69">
        <v>2601322</v>
      </c>
      <c r="G7" s="67">
        <v>2485148</v>
      </c>
      <c r="H7" s="67">
        <v>2808411</v>
      </c>
      <c r="I7" s="67">
        <v>3102594</v>
      </c>
      <c r="J7" s="67">
        <v>3558653</v>
      </c>
      <c r="K7" s="67">
        <v>3895657</v>
      </c>
      <c r="L7" s="67">
        <v>4057856</v>
      </c>
      <c r="M7" s="67">
        <v>4221556</v>
      </c>
      <c r="N7" s="67">
        <v>4232784</v>
      </c>
      <c r="O7" s="67">
        <v>4280129</v>
      </c>
      <c r="P7" s="67">
        <v>4192525</v>
      </c>
      <c r="Q7" s="67">
        <v>4818491</v>
      </c>
      <c r="R7" s="67">
        <v>4180377</v>
      </c>
      <c r="S7" s="120">
        <v>3906436</v>
      </c>
      <c r="T7" s="120">
        <v>3525968</v>
      </c>
      <c r="U7" s="116"/>
      <c r="V7" s="70">
        <f t="shared" ref="V7:V11" si="0">(T7-S7)/S7</f>
        <v>-9.7395170431564732E-2</v>
      </c>
    </row>
    <row r="8" spans="1:22" x14ac:dyDescent="0.2">
      <c r="A8" s="44" t="str">
        <f>IF(desc!$B$1=1,desc!$A19,IF(desc!$B$1=2,desc!$B19,IF(desc!$B$1=3,desc!$C19,desc!$D19)))</f>
        <v>Total number of customers (with and without subscriptions)</v>
      </c>
      <c r="B8" s="80">
        <v>3057509</v>
      </c>
      <c r="C8" s="81">
        <v>4638519</v>
      </c>
      <c r="D8" s="81">
        <v>5275791</v>
      </c>
      <c r="E8" s="81">
        <v>5736303</v>
      </c>
      <c r="F8" s="81">
        <v>6188793</v>
      </c>
      <c r="G8" s="81">
        <v>6274763</v>
      </c>
      <c r="H8" s="81">
        <v>6834233</v>
      </c>
      <c r="I8" s="81">
        <v>7436157</v>
      </c>
      <c r="J8" s="81">
        <v>8208884</v>
      </c>
      <c r="K8" s="81">
        <v>8896706</v>
      </c>
      <c r="L8" s="81">
        <v>9322580</v>
      </c>
      <c r="M8" s="81">
        <v>9644157</v>
      </c>
      <c r="N8" s="81">
        <v>10082636</v>
      </c>
      <c r="O8" s="81">
        <v>10561075</v>
      </c>
      <c r="P8" s="81">
        <v>10828694</v>
      </c>
      <c r="Q8" s="81">
        <v>11687654</v>
      </c>
      <c r="R8" s="81">
        <v>11283399</v>
      </c>
      <c r="S8" s="124">
        <v>11240971</v>
      </c>
      <c r="T8" s="124">
        <v>11088598</v>
      </c>
      <c r="U8" s="117"/>
      <c r="V8" s="128">
        <f t="shared" si="0"/>
        <v>-1.3555145725400413E-2</v>
      </c>
    </row>
    <row r="9" spans="1:22" ht="25.5" x14ac:dyDescent="0.2">
      <c r="A9" s="22" t="str">
        <f>IF(desc!$B$1=1,desc!$A20,IF(desc!$B$1=2,desc!$B20,IF(desc!$B$1=3,desc!$C20,desc!$D20)))</f>
        <v>Of which those who changed operator during the period form 01.01 to 31.12 without changing their number</v>
      </c>
      <c r="B9" s="69" t="s">
        <v>0</v>
      </c>
      <c r="C9" s="69">
        <v>47724</v>
      </c>
      <c r="D9" s="69">
        <v>88853</v>
      </c>
      <c r="E9" s="69">
        <v>118113</v>
      </c>
      <c r="F9" s="69">
        <v>81332</v>
      </c>
      <c r="G9" s="69">
        <v>65799</v>
      </c>
      <c r="H9" s="69">
        <v>99072</v>
      </c>
      <c r="I9" s="69">
        <v>151432</v>
      </c>
      <c r="J9" s="67">
        <v>119520</v>
      </c>
      <c r="K9" s="67">
        <v>136219</v>
      </c>
      <c r="L9" s="67">
        <v>161105</v>
      </c>
      <c r="M9" s="67">
        <v>164136</v>
      </c>
      <c r="N9" s="67">
        <v>184204</v>
      </c>
      <c r="O9" s="67">
        <v>276247</v>
      </c>
      <c r="P9" s="67">
        <v>187235</v>
      </c>
      <c r="Q9" s="67">
        <v>214361</v>
      </c>
      <c r="R9" s="67">
        <v>283728</v>
      </c>
      <c r="S9" s="123">
        <v>294358</v>
      </c>
      <c r="T9" s="123">
        <v>401567</v>
      </c>
      <c r="U9" s="116"/>
      <c r="V9" s="70">
        <f t="shared" si="0"/>
        <v>0.36421296516486729</v>
      </c>
    </row>
    <row r="10" spans="1:22" ht="13.5" x14ac:dyDescent="0.25">
      <c r="A10" s="79" t="str">
        <f>IF(desc!$B$1=1,desc!$A21,IF(desc!$B$1=2,desc!$B21,IF(desc!$B$1=3,desc!$C21,desc!$D21)))</f>
        <v>In % of the total</v>
      </c>
      <c r="B10" s="45" t="s">
        <v>0</v>
      </c>
      <c r="C10" s="46">
        <v>1.03E-2</v>
      </c>
      <c r="D10" s="46">
        <v>1.684164516752085E-2</v>
      </c>
      <c r="E10" s="46">
        <v>2.0590439521761664E-2</v>
      </c>
      <c r="F10" s="46">
        <v>1.3141819414544969E-2</v>
      </c>
      <c r="G10" s="46">
        <v>1.0486292470329159E-2</v>
      </c>
      <c r="H10" s="46">
        <v>1.4496432884275382E-2</v>
      </c>
      <c r="I10" s="46">
        <v>2.0364282249554441E-2</v>
      </c>
      <c r="J10" s="46">
        <v>1.46E-2</v>
      </c>
      <c r="K10" s="47">
        <v>1.5299999999999999E-2</v>
      </c>
      <c r="L10" s="47">
        <v>1.7299999999999999E-2</v>
      </c>
      <c r="M10" s="47">
        <v>1.7000000000000001E-2</v>
      </c>
      <c r="N10" s="47">
        <v>1.8269428748593126E-2</v>
      </c>
      <c r="O10" s="47">
        <v>2.6157091015829356E-2</v>
      </c>
      <c r="P10" s="47">
        <v>1.7290635417345802E-2</v>
      </c>
      <c r="Q10" s="47">
        <v>1.83408064612453E-2</v>
      </c>
      <c r="R10" s="47">
        <v>2.5145614366734705E-2</v>
      </c>
      <c r="S10" s="47">
        <v>2.6186171995284037E-2</v>
      </c>
      <c r="T10" s="47">
        <v>3.6214406906986796E-2</v>
      </c>
      <c r="U10" s="119"/>
      <c r="V10" s="70"/>
    </row>
    <row r="11" spans="1:22" ht="25.5" x14ac:dyDescent="0.2">
      <c r="A11" s="71" t="str">
        <f>IF(desc!$B$1=1,desc!$A22,IF(desc!$B$1=2,desc!$B22,IF(desc!$B$1=3,desc!$C22,desc!$D22)))</f>
        <v>Of which those using the UMTS network and identified by the IMEI code</v>
      </c>
      <c r="B11" s="72" t="s">
        <v>31</v>
      </c>
      <c r="C11" s="72" t="s">
        <v>31</v>
      </c>
      <c r="D11" s="72" t="s">
        <v>31</v>
      </c>
      <c r="E11" s="72" t="s">
        <v>31</v>
      </c>
      <c r="F11" s="72" t="s">
        <v>31</v>
      </c>
      <c r="G11" s="72" t="s">
        <v>31</v>
      </c>
      <c r="H11" s="73">
        <v>114806</v>
      </c>
      <c r="I11" s="73">
        <v>360690.07117700001</v>
      </c>
      <c r="J11" s="73">
        <v>1447095</v>
      </c>
      <c r="K11" s="73">
        <v>2133901</v>
      </c>
      <c r="L11" s="73">
        <v>3111640</v>
      </c>
      <c r="M11" s="73">
        <v>3118448</v>
      </c>
      <c r="N11" s="73">
        <v>4817333</v>
      </c>
      <c r="O11" s="73">
        <v>5577572</v>
      </c>
      <c r="P11" s="73">
        <v>6394778</v>
      </c>
      <c r="Q11" s="73">
        <v>7172552</v>
      </c>
      <c r="R11" s="73">
        <v>7288714</v>
      </c>
      <c r="S11" s="129">
        <v>7365079</v>
      </c>
      <c r="T11" s="129">
        <v>7822900</v>
      </c>
      <c r="U11" s="118"/>
      <c r="V11" s="103">
        <f t="shared" si="0"/>
        <v>6.2161044029534512E-2</v>
      </c>
    </row>
    <row r="12" spans="1:22" ht="13.35" customHeight="1" x14ac:dyDescent="0.2">
      <c r="A12" s="23" t="str">
        <f>IF(desc!$B$1=1,desc!$A23,IF(desc!$B$1=2,desc!$B23,IF(desc!$B$1=3,desc!$C23,desc!$D23)))</f>
        <v>Notes:</v>
      </c>
      <c r="B12" s="10"/>
      <c r="C12" s="10"/>
      <c r="D12" s="10"/>
      <c r="E12" s="10"/>
      <c r="F12" s="10"/>
      <c r="G12" s="10"/>
      <c r="H12" s="10"/>
      <c r="I12" s="10"/>
      <c r="J12" s="10"/>
      <c r="K12" s="10"/>
      <c r="L12" s="10"/>
      <c r="M12" s="10"/>
      <c r="N12" s="10"/>
      <c r="O12" s="10"/>
      <c r="P12" s="10"/>
      <c r="Q12" s="10"/>
      <c r="S12" s="118"/>
      <c r="T12" s="118"/>
      <c r="V12" s="62"/>
    </row>
    <row r="13" spans="1:22" x14ac:dyDescent="0.2">
      <c r="A13" s="23" t="str">
        <f>IF(desc!$B$1=1,desc!$A24,IF(desc!$B$1=2,desc!$B24,IF(desc!$B$1=3,desc!$C24,desc!$D24)))</f>
        <v>a) This information was not collected before 2000.</v>
      </c>
    </row>
    <row r="14" spans="1:22" x14ac:dyDescent="0.2">
      <c r="A14" s="23" t="str">
        <f>IF(desc!$B$1=1,desc!$A25,IF(desc!$B$1=2,desc!$B25,IF(desc!$B$1=3,desc!$C25,desc!$D25)))</f>
        <v>b) This information was not collected before 2004.</v>
      </c>
    </row>
    <row r="25" spans="2:4" x14ac:dyDescent="0.2">
      <c r="B25" s="11"/>
      <c r="C25" s="11"/>
      <c r="D25" s="11"/>
    </row>
    <row r="26" spans="2:4" x14ac:dyDescent="0.2">
      <c r="B26" s="11"/>
      <c r="C26" s="11"/>
      <c r="D26" s="11"/>
    </row>
    <row r="27" spans="2:4" ht="13.5"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3"/>
  <sheetViews>
    <sheetView showGridLines="0" showRowColHeaders="0" zoomScaleNormal="100" workbookViewId="0">
      <selection activeCell="B3" sqref="B3"/>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16" t="str">
        <f>IF(desc!$B$1=1,desc!$A27,IF(desc!$B$1=2,desc!$B27,IF(desc!$B$1=3,desc!$C27,desc!$D27)))</f>
        <v>Number of mobile telephony customers</v>
      </c>
    </row>
    <row r="4" spans="2:2" ht="32.450000000000003" customHeight="1" x14ac:dyDescent="0.2">
      <c r="B4" s="50" t="str">
        <f>IF(desc!$B$1=1,desc!$A28,IF(desc!$B$1=2,desc!$B28,IF(desc!$B$1=3,desc!$C28,desc!$D28)))</f>
        <v>Two methods are available for measuring the penetration rate of mobile telephony within the population:</v>
      </c>
    </row>
    <row r="5" spans="2:2" ht="28.35" customHeight="1" x14ac:dyDescent="0.2">
      <c r="B5" s="51" t="str">
        <f>IF(desc!$B$1=1,desc!$A29,IF(desc!$B$1=2,desc!$B29,IF(desc!$B$1=3,desc!$C29,desc!$D29)))</f>
        <v>- the arithmetical method: the number of subscriptions is divided by the resident population, as was performed in table SM2;</v>
      </c>
    </row>
    <row r="6" spans="2:2" ht="15" customHeight="1" x14ac:dyDescent="0.2">
      <c r="B6" s="17" t="str">
        <f>IF(desc!$B$1=1,desc!$A30,IF(desc!$B$1=2,desc!$B30,IF(desc!$B$1=3,desc!$C30,desc!$D30)))</f>
        <v>- investigation by sampling the population.</v>
      </c>
    </row>
    <row r="7" spans="2:2" ht="42" customHeight="1" x14ac:dyDescent="0.2">
      <c r="B7" s="52" t="str">
        <f>IF(desc!$B$1=1,desc!$A31,IF(desc!$B$1=2,desc!$B31,IF(desc!$B$1=3,desc!$C31,desc!$D31)))</f>
        <v>The second method is better and gives a more reliable result because it avoids duplication and "false customers". It is also more expensive.</v>
      </c>
    </row>
    <row r="8" spans="2:2" ht="79.349999999999994" customHeight="1" x14ac:dyDescent="0.2">
      <c r="B8" s="17" t="str">
        <f>IF(desc!$B$1=1,desc!$A32,IF(desc!$B$1=2,desc!$B32,IF(desc!$B$1=3,desc!$C32,desc!$D32)))</f>
        <v>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v>
      </c>
    </row>
    <row r="9" spans="2:2" ht="21" customHeight="1" x14ac:dyDescent="0.2">
      <c r="B9" s="17" t="str">
        <f>IF(desc!$B$1=1,desc!$A33,IF(desc!$B$1=2,desc!$B33,IF(desc!$B$1=3,desc!$C33,desc!$D33)))</f>
        <v>We attribute this difference to the following factors:</v>
      </c>
    </row>
    <row r="10" spans="2:2" x14ac:dyDescent="0.2">
      <c r="B10" s="17" t="str">
        <f>IF(desc!$B$1=1,desc!$A34,IF(desc!$B$1=2,desc!$B34,IF(desc!$B$1=3,desc!$C34,desc!$D34)))</f>
        <v>- double counting (people with several SIM cards);</v>
      </c>
    </row>
    <row r="11" spans="2:2" ht="25.5" x14ac:dyDescent="0.2">
      <c r="B11" s="17" t="str">
        <f>IF(desc!$B$1=1,desc!$A35,IF(desc!$B$1=2,desc!$B35,IF(desc!$B$1=3,desc!$C35,desc!$D35)))</f>
        <v>- persons domiciled abroad using Swiss SIM cards to benefit from the national tariffs and avoid the cost of roaming;</v>
      </c>
    </row>
    <row r="12" spans="2:2" ht="26.45" customHeight="1" x14ac:dyDescent="0.2">
      <c r="B12" s="52" t="str">
        <f>IF(desc!$B$1=1,desc!$A36,IF(desc!$B$1=2,desc!$B36,IF(desc!$B$1=3,desc!$C36,desc!$D36)))</f>
        <v>- equipment fitted with SIM cards in order to communicate with other equipment or with users;</v>
      </c>
    </row>
    <row r="13" spans="2:2" x14ac:dyDescent="0.2">
      <c r="B13" s="17" t="str">
        <f>IF(desc!$B$1=1,desc!$A37,IF(desc!$B$1=2,desc!$B37,IF(desc!$B$1=3,desc!$C37,desc!$D37)))</f>
        <v>- other.</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O16"/>
  <sheetViews>
    <sheetView showGridLines="0" workbookViewId="0">
      <pane xSplit="1" ySplit="4" topLeftCell="AI5" activePane="bottomRight" state="frozen"/>
      <selection pane="topRight" activeCell="B1" sqref="B1"/>
      <selection pane="bottomLeft" activeCell="A7" sqref="A7"/>
      <selection pane="bottomRight" activeCell="AQ10" sqref="AQ10"/>
    </sheetView>
  </sheetViews>
  <sheetFormatPr baseColWidth="10" defaultColWidth="11.5703125" defaultRowHeight="12.75" x14ac:dyDescent="0.2"/>
  <cols>
    <col min="1" max="1" width="51.42578125" style="4" customWidth="1"/>
    <col min="2" max="40" width="11.5703125" style="4"/>
    <col min="41" max="41" width="13.140625" style="4" bestFit="1" customWidth="1"/>
    <col min="42" max="16384" width="11.5703125" style="4"/>
  </cols>
  <sheetData>
    <row r="1" spans="1:41" ht="30" customHeight="1" x14ac:dyDescent="0.2">
      <c r="A1" s="18" t="str">
        <f>IF(desc!$B$1=1,desc!$A38,IF(desc!$B$1=2,desc!$B38,IF(desc!$B$1=3,desc!$C38,desc!$D38)))</f>
        <v>Table SM2: Services on mobile radiocommunication networks (GSM or NMT)</v>
      </c>
    </row>
    <row r="2" spans="1:41" ht="25.7" customHeight="1" x14ac:dyDescent="0.2">
      <c r="A2" s="53" t="str">
        <f>IF(desc!$B$1=1,desc!$A39,IF(desc!$B$1=2,desc!$B39,IF(desc!$B$1=3,desc!$C39,desc!$D39)))</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1"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row>
    <row r="5" spans="1:41" ht="13.35" customHeight="1" x14ac:dyDescent="0.2">
      <c r="A5" s="54" t="str">
        <f>IF(desc!$B$1=1,desc!$A40,IF(desc!$B$1=2,desc!$B40,IF(desc!$B$1=3,desc!$C40,desc!$D40)))</f>
        <v>Total number of customers (with and without subscriptions)</v>
      </c>
      <c r="B5" s="82">
        <v>1133</v>
      </c>
      <c r="C5" s="83">
        <v>2626</v>
      </c>
      <c r="D5" s="84">
        <v>3851</v>
      </c>
      <c r="E5" s="83">
        <v>4613</v>
      </c>
      <c r="F5" s="83">
        <v>5495</v>
      </c>
      <c r="G5" s="83">
        <v>7208</v>
      </c>
      <c r="H5" s="82">
        <v>8096</v>
      </c>
      <c r="I5" s="85">
        <v>8605</v>
      </c>
      <c r="J5" s="82">
        <v>10062</v>
      </c>
      <c r="K5" s="83">
        <v>16575</v>
      </c>
      <c r="L5" s="83">
        <v>30768</v>
      </c>
      <c r="M5" s="83">
        <v>72735</v>
      </c>
      <c r="N5" s="86">
        <v>133300</v>
      </c>
      <c r="O5" s="86">
        <v>181607</v>
      </c>
      <c r="P5" s="86">
        <v>220646</v>
      </c>
      <c r="Q5" s="86">
        <v>262040</v>
      </c>
      <c r="R5" s="86">
        <v>332165</v>
      </c>
      <c r="S5" s="86">
        <v>447167</v>
      </c>
      <c r="T5" s="86">
        <v>662713</v>
      </c>
      <c r="U5" s="86">
        <v>1044379</v>
      </c>
      <c r="V5" s="86">
        <v>1698565</v>
      </c>
      <c r="W5" s="86">
        <v>3057509</v>
      </c>
      <c r="X5" s="86">
        <v>4638519</v>
      </c>
      <c r="Y5" s="86">
        <v>5275791</v>
      </c>
      <c r="Z5" s="86">
        <v>5736303</v>
      </c>
      <c r="AA5" s="86">
        <v>6188793</v>
      </c>
      <c r="AB5" s="86">
        <v>6274763</v>
      </c>
      <c r="AC5" s="86">
        <v>6834233</v>
      </c>
      <c r="AD5" s="86">
        <v>7436157</v>
      </c>
      <c r="AE5" s="86">
        <v>8208884</v>
      </c>
      <c r="AF5" s="86">
        <v>8896706</v>
      </c>
      <c r="AG5" s="86">
        <v>9322580</v>
      </c>
      <c r="AH5" s="86">
        <v>9644157</v>
      </c>
      <c r="AI5" s="86">
        <v>10082636</v>
      </c>
      <c r="AJ5" s="86">
        <v>10561075</v>
      </c>
      <c r="AK5" s="86">
        <v>10828694</v>
      </c>
      <c r="AL5" s="86">
        <v>11687654</v>
      </c>
      <c r="AM5" s="86">
        <v>11283399</v>
      </c>
      <c r="AN5" s="86">
        <v>11240971</v>
      </c>
      <c r="AO5" s="86">
        <v>11088598</v>
      </c>
    </row>
    <row r="6" spans="1:41" x14ac:dyDescent="0.2">
      <c r="A6" s="43" t="str">
        <f>IF(desc!$B$1=1,desc!$A41,IF(desc!$B$1=2,desc!$B41,IF(desc!$B$1=3,desc!$C41,desc!$D41)))</f>
        <v>Penetration rate in %</v>
      </c>
      <c r="B6" s="87">
        <v>0.02</v>
      </c>
      <c r="C6" s="88">
        <v>0.04</v>
      </c>
      <c r="D6" s="89">
        <v>0.06</v>
      </c>
      <c r="E6" s="88">
        <v>7.0000000000000007E-2</v>
      </c>
      <c r="F6" s="88">
        <v>0.08</v>
      </c>
      <c r="G6" s="88">
        <v>0.11</v>
      </c>
      <c r="H6" s="87">
        <v>0.12</v>
      </c>
      <c r="I6" s="90">
        <v>0.13</v>
      </c>
      <c r="J6" s="87">
        <v>0.15</v>
      </c>
      <c r="K6" s="88">
        <v>0.25</v>
      </c>
      <c r="L6" s="88">
        <v>0.46</v>
      </c>
      <c r="M6" s="88">
        <v>1.08</v>
      </c>
      <c r="N6" s="88">
        <v>2</v>
      </c>
      <c r="O6" s="88">
        <v>2.7</v>
      </c>
      <c r="P6" s="88">
        <v>3.2</v>
      </c>
      <c r="Q6" s="88">
        <v>3.8</v>
      </c>
      <c r="R6" s="88">
        <v>4.7</v>
      </c>
      <c r="S6" s="88">
        <v>6.3</v>
      </c>
      <c r="T6" s="88">
        <v>9.4</v>
      </c>
      <c r="U6" s="88">
        <v>14.7</v>
      </c>
      <c r="V6" s="88">
        <v>23.8</v>
      </c>
      <c r="W6" s="88">
        <v>42.7</v>
      </c>
      <c r="X6" s="88">
        <v>64.400000000000006</v>
      </c>
      <c r="Y6" s="88">
        <v>72.7</v>
      </c>
      <c r="Z6" s="91">
        <v>78.400000000000006</v>
      </c>
      <c r="AA6" s="91">
        <v>84</v>
      </c>
      <c r="AB6" s="91">
        <v>84.6</v>
      </c>
      <c r="AC6" s="91">
        <v>91.6</v>
      </c>
      <c r="AD6" s="91">
        <v>99.1</v>
      </c>
      <c r="AE6" s="91">
        <v>108.1</v>
      </c>
      <c r="AF6" s="91">
        <v>115.5</v>
      </c>
      <c r="AG6" s="91">
        <v>119.7</v>
      </c>
      <c r="AH6" s="91">
        <v>122.6</v>
      </c>
      <c r="AI6" s="91">
        <v>126.8</v>
      </c>
      <c r="AJ6" s="91">
        <v>131.4</v>
      </c>
      <c r="AK6" s="92">
        <v>133.036669598413</v>
      </c>
      <c r="AL6" s="92">
        <v>141.88064920330589</v>
      </c>
      <c r="AM6" s="92">
        <v>135.53316595384999</v>
      </c>
      <c r="AN6" s="92">
        <v>133.55316772990199</v>
      </c>
      <c r="AO6" s="92">
        <v>130.72785362288099</v>
      </c>
    </row>
    <row r="7" spans="1:41" ht="14.25" x14ac:dyDescent="0.2">
      <c r="A7" s="55" t="str">
        <f>IF(desc!$B$1=1,desc!$A42,IF(desc!$B$1=2,desc!$B42,IF(desc!$B$1=3,desc!$C42,desc!$D42)))</f>
        <v>Number of users without a subscription (prepaid cards)</v>
      </c>
      <c r="B7" s="93" t="s">
        <v>1</v>
      </c>
      <c r="C7" s="93" t="s">
        <v>1</v>
      </c>
      <c r="D7" s="93" t="s">
        <v>1</v>
      </c>
      <c r="E7" s="93" t="s">
        <v>1</v>
      </c>
      <c r="F7" s="93" t="s">
        <v>1</v>
      </c>
      <c r="G7" s="93" t="s">
        <v>1</v>
      </c>
      <c r="H7" s="93" t="s">
        <v>1</v>
      </c>
      <c r="I7" s="93" t="s">
        <v>1</v>
      </c>
      <c r="J7" s="93" t="s">
        <v>1</v>
      </c>
      <c r="K7" s="93" t="s">
        <v>1</v>
      </c>
      <c r="L7" s="93" t="s">
        <v>1</v>
      </c>
      <c r="M7" s="93" t="s">
        <v>1</v>
      </c>
      <c r="N7" s="93" t="s">
        <v>1</v>
      </c>
      <c r="O7" s="93" t="s">
        <v>1</v>
      </c>
      <c r="P7" s="93" t="s">
        <v>1</v>
      </c>
      <c r="Q7" s="93" t="s">
        <v>1</v>
      </c>
      <c r="R7" s="93" t="s">
        <v>1</v>
      </c>
      <c r="S7" s="93" t="s">
        <v>1</v>
      </c>
      <c r="T7" s="94">
        <v>32520</v>
      </c>
      <c r="U7" s="94">
        <v>209745</v>
      </c>
      <c r="V7" s="95" t="s">
        <v>51</v>
      </c>
      <c r="W7" s="94">
        <v>1053425</v>
      </c>
      <c r="X7" s="94">
        <v>1707078</v>
      </c>
      <c r="Y7" s="94">
        <v>2154579</v>
      </c>
      <c r="Z7" s="94">
        <v>2314844</v>
      </c>
      <c r="AA7" s="94">
        <v>2601322</v>
      </c>
      <c r="AB7" s="94">
        <v>2485148</v>
      </c>
      <c r="AC7" s="94">
        <v>2808411</v>
      </c>
      <c r="AD7" s="94">
        <v>3102594</v>
      </c>
      <c r="AE7" s="94">
        <v>3558653</v>
      </c>
      <c r="AF7" s="94">
        <v>3895657</v>
      </c>
      <c r="AG7" s="94">
        <v>4057856</v>
      </c>
      <c r="AH7" s="94">
        <v>4221556</v>
      </c>
      <c r="AI7" s="94">
        <v>4232784</v>
      </c>
      <c r="AJ7" s="94">
        <v>4280129</v>
      </c>
      <c r="AK7" s="94">
        <v>4192525</v>
      </c>
      <c r="AL7" s="94">
        <v>4818491</v>
      </c>
      <c r="AM7" s="94">
        <v>4180377</v>
      </c>
      <c r="AN7" s="94">
        <v>3906436</v>
      </c>
      <c r="AO7" s="94">
        <v>3525968</v>
      </c>
    </row>
    <row r="8" spans="1:41" x14ac:dyDescent="0.2">
      <c r="A8" s="59" t="str">
        <f>IF(desc!$B$1=1,desc!$A43,IF(desc!$B$1=2,desc!$B43,IF(desc!$B$1=3,desc!$C43,desc!$D43)))</f>
        <v>as % of the total number of customers</v>
      </c>
      <c r="B8" s="96" t="s">
        <v>1</v>
      </c>
      <c r="C8" s="96" t="s">
        <v>1</v>
      </c>
      <c r="D8" s="96" t="s">
        <v>1</v>
      </c>
      <c r="E8" s="96" t="s">
        <v>1</v>
      </c>
      <c r="F8" s="96" t="s">
        <v>1</v>
      </c>
      <c r="G8" s="96" t="s">
        <v>1</v>
      </c>
      <c r="H8" s="96" t="s">
        <v>1</v>
      </c>
      <c r="I8" s="96" t="s">
        <v>1</v>
      </c>
      <c r="J8" s="96" t="s">
        <v>1</v>
      </c>
      <c r="K8" s="96" t="s">
        <v>1</v>
      </c>
      <c r="L8" s="96" t="s">
        <v>1</v>
      </c>
      <c r="M8" s="96" t="s">
        <v>1</v>
      </c>
      <c r="N8" s="96" t="s">
        <v>1</v>
      </c>
      <c r="O8" s="96" t="s">
        <v>1</v>
      </c>
      <c r="P8" s="96" t="s">
        <v>1</v>
      </c>
      <c r="Q8" s="96" t="s">
        <v>1</v>
      </c>
      <c r="R8" s="96" t="s">
        <v>1</v>
      </c>
      <c r="S8" s="96" t="s">
        <v>1</v>
      </c>
      <c r="T8" s="97">
        <v>4.9000000000000004</v>
      </c>
      <c r="U8" s="97">
        <v>20.100000000000001</v>
      </c>
      <c r="V8" s="97">
        <v>34.799999999999997</v>
      </c>
      <c r="W8" s="97">
        <v>34.5</v>
      </c>
      <c r="X8" s="97">
        <v>36.799999999999997</v>
      </c>
      <c r="Y8" s="97">
        <v>40.799999999999997</v>
      </c>
      <c r="Z8" s="97">
        <v>40.4</v>
      </c>
      <c r="AA8" s="97">
        <v>42</v>
      </c>
      <c r="AB8" s="98">
        <v>39.605448046404298</v>
      </c>
      <c r="AC8" s="98">
        <v>41.093287278908988</v>
      </c>
      <c r="AD8" s="98">
        <v>41.723083576637769</v>
      </c>
      <c r="AE8" s="98">
        <v>43.351239949303704</v>
      </c>
      <c r="AF8" s="98">
        <v>43.787633310575849</v>
      </c>
      <c r="AG8" s="98">
        <v>43.527178098766647</v>
      </c>
      <c r="AH8" s="98">
        <v>43.773198632083655</v>
      </c>
      <c r="AI8" s="98">
        <v>41.980926416464904</v>
      </c>
      <c r="AJ8" s="98">
        <v>40.527398962700296</v>
      </c>
      <c r="AK8" s="98">
        <v>38.71681109467125</v>
      </c>
      <c r="AL8" s="98">
        <v>41.227187252463153</v>
      </c>
      <c r="AM8" s="98">
        <v>37.048915845305103</v>
      </c>
      <c r="AN8" s="98">
        <v>34.748261113021101</v>
      </c>
      <c r="AO8" s="98">
        <v>31.798140756838698</v>
      </c>
    </row>
    <row r="9" spans="1:41" x14ac:dyDescent="0.2">
      <c r="A9" s="58" t="str">
        <f>IF(desc!$B$1=1,desc!$A44,IF(desc!$B$1=2,desc!$B44,IF(desc!$B$1=3,desc!$C44,desc!$D44)))</f>
        <v>Sources: 1978 to 1996: Facts and figures (Telecom PTT); Since 1998: OFCOM</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7"/>
      <c r="AI9" s="57"/>
      <c r="AJ9" s="57"/>
      <c r="AK9" s="122"/>
      <c r="AL9" s="122"/>
      <c r="AM9" s="122"/>
      <c r="AN9" s="122"/>
    </row>
    <row r="14" spans="1:41" x14ac:dyDescent="0.2">
      <c r="AO14" s="4" t="s">
        <v>52</v>
      </c>
    </row>
    <row r="15" spans="1:41" x14ac:dyDescent="0.2">
      <c r="AK15" s="99"/>
      <c r="AL15" s="100"/>
      <c r="AM15" s="101"/>
      <c r="AN15" s="102"/>
    </row>
    <row r="16" spans="1:41" x14ac:dyDescent="0.2">
      <c r="AL16" s="130"/>
      <c r="AM16" s="131"/>
      <c r="AN16" s="130"/>
      <c r="AO16" s="131"/>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O15"/>
  <sheetViews>
    <sheetView showGridLines="0" workbookViewId="0">
      <pane xSplit="1" ySplit="4" topLeftCell="AC5" activePane="bottomRight" state="frozen"/>
      <selection pane="topRight" activeCell="B1" sqref="B1"/>
      <selection pane="bottomLeft" activeCell="A7" sqref="A7"/>
      <selection pane="bottomRight" activeCell="AN6" sqref="AN6"/>
    </sheetView>
  </sheetViews>
  <sheetFormatPr baseColWidth="10" defaultColWidth="11.5703125" defaultRowHeight="12.75" x14ac:dyDescent="0.2"/>
  <cols>
    <col min="1" max="1" width="52" style="4" customWidth="1"/>
    <col min="2" max="16384" width="11.5703125" style="4"/>
  </cols>
  <sheetData>
    <row r="1" spans="1:41" ht="30" customHeight="1" x14ac:dyDescent="0.2">
      <c r="A1" s="18" t="str">
        <f>IF(desc!$B$1=1,desc!$A38,IF(desc!$B$1=2,desc!$B38,IF(desc!$B$1=3,desc!$C38,desc!$D38)))</f>
        <v>Table SM2: Services on mobile radiocommunication networks (GSM or NMT)</v>
      </c>
    </row>
    <row r="2" spans="1:41" ht="25.7" customHeight="1" x14ac:dyDescent="0.2">
      <c r="A2" s="53" t="str">
        <f>IF(desc!$B$1=1,desc!$A39,IF(desc!$B$1=2,desc!$B39,IF(desc!$B$1=3,desc!$C39,desc!$D39)))</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1" ht="4.7" customHeight="1" x14ac:dyDescent="0.2">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1" x14ac:dyDescent="0.2">
      <c r="A4" s="25"/>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f>Tab_SM2!AM4</f>
        <v>2015</v>
      </c>
      <c r="AN4" s="13">
        <f>Tab_SM2!AN4</f>
        <v>2016</v>
      </c>
      <c r="AO4" s="13">
        <f>Tab_SM2!AO4</f>
        <v>2017</v>
      </c>
    </row>
    <row r="5" spans="1:41" ht="13.35" customHeight="1" x14ac:dyDescent="0.2">
      <c r="A5" s="54" t="str">
        <f>IF(desc!$B$1=1,desc!$A40,IF(desc!$B$1=2,desc!$B40,IF(desc!$B$1=3,desc!$C40,desc!$D40)))</f>
        <v>Total number of customers (with and without subscriptions)</v>
      </c>
      <c r="B5" s="82">
        <v>1133</v>
      </c>
      <c r="C5" s="83">
        <v>2626</v>
      </c>
      <c r="D5" s="84">
        <v>3851</v>
      </c>
      <c r="E5" s="83">
        <v>4613</v>
      </c>
      <c r="F5" s="83">
        <v>5495</v>
      </c>
      <c r="G5" s="83">
        <v>7208</v>
      </c>
      <c r="H5" s="82">
        <v>8096</v>
      </c>
      <c r="I5" s="85">
        <v>8605</v>
      </c>
      <c r="J5" s="82">
        <v>10062</v>
      </c>
      <c r="K5" s="83">
        <v>16575</v>
      </c>
      <c r="L5" s="83">
        <v>30768</v>
      </c>
      <c r="M5" s="83">
        <v>72735</v>
      </c>
      <c r="N5" s="86">
        <v>133300</v>
      </c>
      <c r="O5" s="86">
        <v>181607</v>
      </c>
      <c r="P5" s="86">
        <v>220646</v>
      </c>
      <c r="Q5" s="86">
        <v>262040</v>
      </c>
      <c r="R5" s="86">
        <v>332165</v>
      </c>
      <c r="S5" s="86">
        <v>447167</v>
      </c>
      <c r="T5" s="86">
        <v>662713</v>
      </c>
      <c r="U5" s="86">
        <v>1044379</v>
      </c>
      <c r="V5" s="86">
        <v>1698565</v>
      </c>
      <c r="W5" s="86"/>
      <c r="X5" s="86"/>
      <c r="Y5" s="86"/>
      <c r="Z5" s="86"/>
      <c r="AA5" s="86"/>
      <c r="AB5" s="86"/>
      <c r="AC5" s="86"/>
      <c r="AD5" s="86"/>
      <c r="AE5" s="86"/>
      <c r="AF5" s="86"/>
      <c r="AG5" s="86"/>
      <c r="AH5" s="86"/>
      <c r="AI5" s="86"/>
      <c r="AJ5" s="86"/>
      <c r="AK5" s="86"/>
      <c r="AL5" s="86"/>
      <c r="AM5" s="86"/>
      <c r="AN5" s="86"/>
      <c r="AO5" s="86"/>
    </row>
    <row r="6" spans="1:41" x14ac:dyDescent="0.2">
      <c r="A6" s="43" t="str">
        <f>IF(desc!$B$1=1,desc!$A41,IF(desc!$B$1=2,desc!$B41,IF(desc!$B$1=3,desc!$C41,desc!$D41)))</f>
        <v>Penetration rate in %</v>
      </c>
      <c r="B6" s="87">
        <v>0.02</v>
      </c>
      <c r="C6" s="88">
        <v>0.04</v>
      </c>
      <c r="D6" s="89">
        <v>0.06</v>
      </c>
      <c r="E6" s="88">
        <v>7.0000000000000007E-2</v>
      </c>
      <c r="F6" s="88">
        <v>0.08</v>
      </c>
      <c r="G6" s="88">
        <v>0.11</v>
      </c>
      <c r="H6" s="87">
        <v>0.12</v>
      </c>
      <c r="I6" s="90">
        <v>0.13</v>
      </c>
      <c r="J6" s="87">
        <v>0.15</v>
      </c>
      <c r="K6" s="88">
        <v>0.25</v>
      </c>
      <c r="L6" s="88">
        <v>0.46</v>
      </c>
      <c r="M6" s="88">
        <v>1.08</v>
      </c>
      <c r="N6" s="88">
        <v>2</v>
      </c>
      <c r="O6" s="88">
        <v>2.7</v>
      </c>
      <c r="P6" s="88">
        <v>3.2</v>
      </c>
      <c r="Q6" s="88">
        <v>3.8</v>
      </c>
      <c r="R6" s="88">
        <v>4.7</v>
      </c>
      <c r="S6" s="88">
        <v>6.3</v>
      </c>
      <c r="T6" s="88">
        <v>9.4</v>
      </c>
      <c r="U6" s="88">
        <v>14.7</v>
      </c>
      <c r="V6" s="88">
        <v>23.8</v>
      </c>
      <c r="W6" s="88">
        <v>42.7</v>
      </c>
      <c r="X6" s="88">
        <v>64.400000000000006</v>
      </c>
      <c r="Y6" s="88">
        <v>72.7</v>
      </c>
      <c r="Z6" s="91">
        <v>78.400000000000006</v>
      </c>
      <c r="AA6" s="91">
        <v>84</v>
      </c>
      <c r="AB6" s="91">
        <v>84.6</v>
      </c>
      <c r="AC6" s="91">
        <v>91.6</v>
      </c>
      <c r="AD6" s="91">
        <v>99.1</v>
      </c>
      <c r="AE6" s="91">
        <v>108.1</v>
      </c>
      <c r="AF6" s="91">
        <v>115.5</v>
      </c>
      <c r="AG6" s="91">
        <v>119.7</v>
      </c>
      <c r="AH6" s="91">
        <v>122.6</v>
      </c>
      <c r="AI6" s="91">
        <v>126.8</v>
      </c>
      <c r="AJ6" s="91">
        <v>131.4</v>
      </c>
      <c r="AK6" s="92">
        <v>133.036669598413</v>
      </c>
      <c r="AL6" s="92">
        <v>141.88064920330589</v>
      </c>
      <c r="AM6" s="92">
        <f>Tab_SM2!AM6</f>
        <v>135.53316595384999</v>
      </c>
      <c r="AN6" s="92">
        <f>Tab_SM2!AN6</f>
        <v>133.55316772990199</v>
      </c>
      <c r="AO6" s="92">
        <f>Tab_SM2!AO6</f>
        <v>130.72785362288099</v>
      </c>
    </row>
    <row r="7" spans="1:41" x14ac:dyDescent="0.2">
      <c r="A7" s="104" t="str">
        <f>IF(desc!$B$1=1,desc!$A70,IF(desc!$B$1=2,desc!$B70,IF(desc!$B$1=3,desc!$C70,desc!$D70)))</f>
        <v>Number of customers with contracts</v>
      </c>
      <c r="B7" s="108" t="s">
        <v>1</v>
      </c>
      <c r="C7" s="108" t="s">
        <v>1</v>
      </c>
      <c r="D7" s="108" t="s">
        <v>1</v>
      </c>
      <c r="E7" s="108" t="s">
        <v>1</v>
      </c>
      <c r="F7" s="108" t="s">
        <v>1</v>
      </c>
      <c r="G7" s="108" t="s">
        <v>1</v>
      </c>
      <c r="H7" s="108" t="s">
        <v>1</v>
      </c>
      <c r="I7" s="108" t="s">
        <v>1</v>
      </c>
      <c r="J7" s="108" t="s">
        <v>1</v>
      </c>
      <c r="K7" s="108" t="s">
        <v>1</v>
      </c>
      <c r="L7" s="108" t="s">
        <v>1</v>
      </c>
      <c r="M7" s="108" t="s">
        <v>1</v>
      </c>
      <c r="N7" s="108" t="s">
        <v>1</v>
      </c>
      <c r="O7" s="108" t="s">
        <v>1</v>
      </c>
      <c r="P7" s="108" t="s">
        <v>1</v>
      </c>
      <c r="Q7" s="108" t="s">
        <v>1</v>
      </c>
      <c r="R7" s="108" t="s">
        <v>1</v>
      </c>
      <c r="S7" s="108" t="s">
        <v>1</v>
      </c>
      <c r="T7" s="108" t="s">
        <v>1</v>
      </c>
      <c r="U7" s="108" t="s">
        <v>1</v>
      </c>
      <c r="V7" s="108" t="s">
        <v>1</v>
      </c>
      <c r="W7" s="107">
        <f>SUM(Tab_SM1!B5,Tab_SM1!B6)</f>
        <v>2004084</v>
      </c>
      <c r="X7" s="107">
        <f>SUM(Tab_SM1!C5,Tab_SM1!C6)</f>
        <v>2931441</v>
      </c>
      <c r="Y7" s="107">
        <f>SUM(Tab_SM1!D5,Tab_SM1!D6)</f>
        <v>3121212</v>
      </c>
      <c r="Z7" s="107">
        <f>SUM(Tab_SM1!E5,Tab_SM1!E6)</f>
        <v>3421459</v>
      </c>
      <c r="AA7" s="107">
        <f>SUM(Tab_SM1!F5,Tab_SM1!F6)</f>
        <v>3587471</v>
      </c>
      <c r="AB7" s="107">
        <f>SUM(Tab_SM1!G5,Tab_SM1!G6)</f>
        <v>3789615</v>
      </c>
      <c r="AC7" s="107">
        <f>SUM(Tab_SM1!H5,Tab_SM1!H6)</f>
        <v>4025822</v>
      </c>
      <c r="AD7" s="107">
        <f>SUM(Tab_SM1!I5,Tab_SM1!I6)</f>
        <v>4333563</v>
      </c>
      <c r="AE7" s="107">
        <f>SUM(Tab_SM1!J5,Tab_SM1!J6)</f>
        <v>4650231</v>
      </c>
      <c r="AF7" s="107">
        <f>SUM(Tab_SM1!K5,Tab_SM1!K6)</f>
        <v>5001049</v>
      </c>
      <c r="AG7" s="107">
        <f>SUM(Tab_SM1!L5,Tab_SM1!L6)</f>
        <v>5264724</v>
      </c>
      <c r="AH7" s="107">
        <f>SUM(Tab_SM1!M5,Tab_SM1!M6)</f>
        <v>5422601</v>
      </c>
      <c r="AI7" s="107">
        <f>SUM(Tab_SM1!N5,Tab_SM1!N6)</f>
        <v>5849852</v>
      </c>
      <c r="AJ7" s="107">
        <f>SUM(Tab_SM1!O5,Tab_SM1!O6)</f>
        <v>6280946</v>
      </c>
      <c r="AK7" s="107">
        <f>SUM(Tab_SM1!P5,Tab_SM1!P6)</f>
        <v>6636169</v>
      </c>
      <c r="AL7" s="107">
        <f>SUM(Tab_SM1!Q5,Tab_SM1!Q6)</f>
        <v>6869163</v>
      </c>
      <c r="AM7" s="107">
        <f>SUM(Tab_SM1!R5,Tab_SM1!R6)</f>
        <v>7103022</v>
      </c>
      <c r="AN7" s="107">
        <f>SUM(Tab_SM1!S5,Tab_SM1!S6)</f>
        <v>7334535</v>
      </c>
      <c r="AO7" s="107">
        <f>SUM(Tab_SM1!T5,Tab_SM1!T6)</f>
        <v>7562630</v>
      </c>
    </row>
    <row r="8" spans="1:41" x14ac:dyDescent="0.2">
      <c r="A8" s="59" t="str">
        <f>IF(desc!$B$1=1,desc!$A71,IF(desc!$B$1=2,desc!$B71,IF(desc!$B$1=3,desc!$C71,desc!$D71)))</f>
        <v>Number of active customers without contracts (prepaid cards)</v>
      </c>
      <c r="B8" s="110" t="s">
        <v>1</v>
      </c>
      <c r="C8" s="110" t="s">
        <v>1</v>
      </c>
      <c r="D8" s="110" t="s">
        <v>1</v>
      </c>
      <c r="E8" s="110" t="s">
        <v>1</v>
      </c>
      <c r="F8" s="110" t="s">
        <v>1</v>
      </c>
      <c r="G8" s="110" t="s">
        <v>1</v>
      </c>
      <c r="H8" s="110" t="s">
        <v>1</v>
      </c>
      <c r="I8" s="110" t="s">
        <v>1</v>
      </c>
      <c r="J8" s="110" t="s">
        <v>1</v>
      </c>
      <c r="K8" s="110" t="s">
        <v>1</v>
      </c>
      <c r="L8" s="110" t="s">
        <v>1</v>
      </c>
      <c r="M8" s="110" t="s">
        <v>1</v>
      </c>
      <c r="N8" s="110" t="s">
        <v>1</v>
      </c>
      <c r="O8" s="110" t="s">
        <v>1</v>
      </c>
      <c r="P8" s="110" t="s">
        <v>1</v>
      </c>
      <c r="Q8" s="110" t="s">
        <v>1</v>
      </c>
      <c r="R8" s="110" t="s">
        <v>1</v>
      </c>
      <c r="S8" s="110" t="s">
        <v>1</v>
      </c>
      <c r="T8" s="111" t="s">
        <v>1</v>
      </c>
      <c r="U8" s="111" t="s">
        <v>1</v>
      </c>
      <c r="V8" s="112" t="s">
        <v>1</v>
      </c>
      <c r="W8" s="113">
        <v>1053425</v>
      </c>
      <c r="X8" s="113">
        <v>1707078</v>
      </c>
      <c r="Y8" s="113">
        <v>2154579</v>
      </c>
      <c r="Z8" s="113">
        <v>2314844</v>
      </c>
      <c r="AA8" s="113">
        <v>2601322</v>
      </c>
      <c r="AB8" s="113">
        <v>2485148</v>
      </c>
      <c r="AC8" s="113">
        <v>2808411</v>
      </c>
      <c r="AD8" s="113">
        <v>3102594</v>
      </c>
      <c r="AE8" s="113">
        <v>3558653</v>
      </c>
      <c r="AF8" s="113">
        <v>3895657</v>
      </c>
      <c r="AG8" s="113">
        <v>4057856</v>
      </c>
      <c r="AH8" s="113">
        <v>4221556</v>
      </c>
      <c r="AI8" s="113">
        <v>4232784</v>
      </c>
      <c r="AJ8" s="113">
        <v>4280129</v>
      </c>
      <c r="AK8" s="113">
        <v>4192525</v>
      </c>
      <c r="AL8" s="113">
        <v>4818491</v>
      </c>
      <c r="AM8" s="113">
        <f>Tab_SM2!AM7</f>
        <v>4180377</v>
      </c>
      <c r="AN8" s="113">
        <f>Tab_SM2!AN7</f>
        <v>3906436</v>
      </c>
      <c r="AO8" s="113">
        <f>Tab_SM2!AO7</f>
        <v>3525968</v>
      </c>
    </row>
    <row r="9" spans="1:41" x14ac:dyDescent="0.2">
      <c r="A9" s="58" t="str">
        <f>IF(desc!$B$1=1,desc!$A44,IF(desc!$B$1=2,desc!$B44,IF(desc!$B$1=3,desc!$C44,desc!$D44)))</f>
        <v>Sources: 1978 to 1996: Facts and figures (Telecom PTT); Since 1998: OFCOM</v>
      </c>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7"/>
      <c r="AI9" s="57"/>
      <c r="AJ9" s="57"/>
      <c r="AK9" s="56"/>
      <c r="AL9" s="56"/>
      <c r="AM9" s="56"/>
      <c r="AN9" s="9"/>
    </row>
    <row r="14" spans="1:41" x14ac:dyDescent="0.2">
      <c r="AO14" s="4" t="s">
        <v>52</v>
      </c>
    </row>
    <row r="15" spans="1:41" x14ac:dyDescent="0.2">
      <c r="AK15" s="99"/>
      <c r="AL15" s="100"/>
      <c r="AM15" s="101"/>
      <c r="AN15" s="10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L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L11"/>
  <sheetViews>
    <sheetView showGridLines="0" workbookViewId="0">
      <pane xSplit="1" ySplit="4" topLeftCell="G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IF(desc!$B$1=1,desc!$A45,IF(desc!$B$1=2,desc!$B45,IF(desc!$B$1=3,desc!$C45,desc!$D45)))</f>
        <v>Table SM1PM_tot: Market shares on mobile networks</v>
      </c>
    </row>
    <row r="2" spans="1:12" ht="16.350000000000001" customHeight="1" x14ac:dyDescent="0.2">
      <c r="A2" s="19" t="str">
        <f>IF(desc!$B$1=1,desc!$A46,IF(desc!$B$1=2,desc!$B46,IF(desc!$B$1=3,desc!$C46,desc!$D46)))</f>
        <v>Market shares in terms of customer numbers on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IF(desc!$B$1=1,desc!$A47,IF(desc!$B$1=2,desc!$B47,IF(desc!$B$1=3,desc!$C47,desc!$D47)))</f>
        <v>Market shares in % on 31.12.</v>
      </c>
      <c r="B4" s="8">
        <v>2007</v>
      </c>
      <c r="C4" s="8">
        <v>2008</v>
      </c>
      <c r="D4" s="8">
        <v>2009</v>
      </c>
      <c r="E4" s="8">
        <v>2010</v>
      </c>
      <c r="F4" s="8">
        <v>2011</v>
      </c>
      <c r="G4" s="8">
        <v>2012</v>
      </c>
      <c r="H4" s="8">
        <v>2013</v>
      </c>
      <c r="I4" s="8">
        <v>2014</v>
      </c>
      <c r="J4" s="8">
        <v>2015</v>
      </c>
      <c r="K4" s="8">
        <v>2016</v>
      </c>
      <c r="L4" s="8">
        <v>2017</v>
      </c>
    </row>
    <row r="5" spans="1:12" x14ac:dyDescent="0.2">
      <c r="A5" s="27" t="str">
        <f>IF(desc!$B$1=1,desc!$A48,IF(desc!$B$1=2,desc!$B48,IF(desc!$B$1=3,desc!$C48,desc!$D48)))</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row>
    <row r="6" spans="1:12" x14ac:dyDescent="0.2">
      <c r="A6" s="27" t="str">
        <f>IF(desc!$B$1=1,desc!$A49,IF(desc!$B$1=2,desc!$B49,IF(desc!$B$1=3,desc!$C49,desc!$D49)))</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row>
    <row r="7" spans="1:12" x14ac:dyDescent="0.2">
      <c r="A7" s="27" t="str">
        <f>IF(desc!$B$1=1,desc!$A50,IF(desc!$B$1=2,desc!$B50,IF(desc!$B$1=3,desc!$C50,desc!$D50)))</f>
        <v>Salt (ex-Orange)</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row>
    <row r="8" spans="1:12" x14ac:dyDescent="0.2">
      <c r="A8" s="74" t="str">
        <f>IF(desc!$B$1=1,desc!$A51,IF(desc!$B$1=2,desc!$B51,IF(desc!$B$1=3,desc!$C51,desc!$D51)))</f>
        <v>Others</v>
      </c>
      <c r="B8" s="75">
        <v>2.0490000000000001E-2</v>
      </c>
      <c r="C8" s="75">
        <v>3.1269999999999999E-2</v>
      </c>
      <c r="D8" s="75">
        <v>3.7470000000000003E-2</v>
      </c>
      <c r="E8" s="75">
        <v>4.4150000000000002E-2</v>
      </c>
      <c r="F8" s="75">
        <v>4.113E-2</v>
      </c>
      <c r="G8" s="75">
        <v>5.1459999999999999E-2</v>
      </c>
      <c r="H8" s="75">
        <v>2.6069999999999999E-2</v>
      </c>
      <c r="I8" s="75">
        <v>7.152E-2</v>
      </c>
      <c r="J8" s="75">
        <v>4.5774859153700054E-2</v>
      </c>
      <c r="K8" s="75">
        <v>5.103197935480841E-2</v>
      </c>
      <c r="L8" s="75">
        <v>3.488051420026228E-2</v>
      </c>
    </row>
    <row r="9" spans="1:12" x14ac:dyDescent="0.2">
      <c r="A9" s="60" t="str">
        <f>IF(desc!$B$1=1,desc!$A52,IF(desc!$B$1=2,desc!$B52,IF(desc!$B$1=3,desc!$C52,desc!$D52)))</f>
        <v>Notes:</v>
      </c>
      <c r="B9" s="61"/>
      <c r="C9" s="61"/>
      <c r="D9" s="61"/>
      <c r="E9" s="61"/>
      <c r="F9" s="61"/>
      <c r="G9" s="61"/>
      <c r="H9" s="61"/>
      <c r="I9" s="61"/>
      <c r="J9" s="61"/>
    </row>
    <row r="10" spans="1:12" ht="21" customHeight="1" x14ac:dyDescent="0.2">
      <c r="A10" s="60" t="str">
        <f>IF(desc!$B$1=1,desc!$A53,IF(desc!$B$1=2,desc!$B53,IF(desc!$B$1=3,desc!$C53,desc!$D53)))</f>
        <v>In this table the sums do not always correspond exactly with their constituent elements. These small differences are due to rounding up or down</v>
      </c>
      <c r="B10" s="61"/>
      <c r="C10" s="61"/>
      <c r="D10" s="61"/>
      <c r="E10" s="61"/>
      <c r="F10" s="61"/>
      <c r="G10" s="61"/>
      <c r="H10" s="61"/>
      <c r="I10" s="61"/>
      <c r="J10" s="61"/>
    </row>
    <row r="11" spans="1:12" x14ac:dyDescent="0.2">
      <c r="A11" s="15"/>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IF(desc!$B$1=1,desc!$A54,IF(desc!$B$1=2,desc!$B54,IF(desc!$B$1=3,desc!$C54,desc!$D54)))</f>
        <v>Table SM1PM-prep: Market shares on mobile networks</v>
      </c>
    </row>
    <row r="2" spans="1:12" ht="24.6" customHeight="1" x14ac:dyDescent="0.2">
      <c r="A2" s="19" t="str">
        <f>IF(desc!$B$1=1,desc!$A55,IF(desc!$B$1=2,desc!$B55,IF(desc!$B$1=3,desc!$C55,desc!$D55)))</f>
        <v>Market shares in terms of number of active customers without subscription (prepaid cards) as of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IF(desc!$B$1=1,desc!$A56,IF(desc!$B$1=2,desc!$B56,IF(desc!$B$1=3,desc!$C56,desc!$D56)))</f>
        <v>Market shares in % as of 31.12.</v>
      </c>
      <c r="B4" s="8">
        <v>2007</v>
      </c>
      <c r="C4" s="8">
        <v>2008</v>
      </c>
      <c r="D4" s="8">
        <v>2009</v>
      </c>
      <c r="E4" s="8">
        <v>2010</v>
      </c>
      <c r="F4" s="8">
        <v>2011</v>
      </c>
      <c r="G4" s="8">
        <v>2012</v>
      </c>
      <c r="H4" s="8">
        <v>2013</v>
      </c>
      <c r="I4" s="8">
        <v>2014</v>
      </c>
      <c r="J4" s="8">
        <v>2015</v>
      </c>
      <c r="K4" s="8">
        <v>2016</v>
      </c>
      <c r="L4" s="8">
        <v>2017</v>
      </c>
    </row>
    <row r="5" spans="1:12" x14ac:dyDescent="0.2">
      <c r="A5" s="27" t="str">
        <f>IF(desc!$B$1=1,desc!$A57,IF(desc!$B$1=2,desc!$B57,IF(desc!$B$1=3,desc!$C57,desc!$D57)))</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0.61374865622144681</v>
      </c>
    </row>
    <row r="6" spans="1:12" x14ac:dyDescent="0.2">
      <c r="A6" s="27" t="str">
        <f>IF(desc!$B$1=1,desc!$A58,IF(desc!$B$1=2,desc!$B58,IF(desc!$B$1=3,desc!$C58,desc!$D58)))</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0.20751087915182945</v>
      </c>
    </row>
    <row r="7" spans="1:12" x14ac:dyDescent="0.2">
      <c r="A7" s="27" t="str">
        <f>IF(desc!$B$1=1,desc!$A59,IF(desc!$B$1=2,desc!$B59,IF(desc!$B$1=3,desc!$C59,desc!$D59)))</f>
        <v>Salt (ex-Orange)</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0.16196891822024878</v>
      </c>
    </row>
    <row r="8" spans="1:12" s="125" customFormat="1" x14ac:dyDescent="0.2">
      <c r="A8" s="126" t="str">
        <f>IF(desc!$B$1=1,desc!$A61,IF(desc!$B$1=2,desc!$B61,IF(desc!$B$1=3,desc!$C61,desc!$D61)))</f>
        <v>Others</v>
      </c>
      <c r="B8" s="127">
        <v>2.4499999999999855E-2</v>
      </c>
      <c r="C8" s="127">
        <v>5.1119999999999943E-2</v>
      </c>
      <c r="D8" s="127">
        <v>7.0889999999999898E-2</v>
      </c>
      <c r="E8" s="127">
        <v>9.3150000000000066E-2</v>
      </c>
      <c r="F8" s="127">
        <v>8.9659999999999962E-2</v>
      </c>
      <c r="G8" s="127">
        <v>0.12040000000000006</v>
      </c>
      <c r="H8" s="127">
        <v>6.1079999999999912E-2</v>
      </c>
      <c r="I8" s="127">
        <v>0.16857999999999995</v>
      </c>
      <c r="J8" s="127">
        <v>0.10986688521154908</v>
      </c>
      <c r="K8" s="127">
        <v>0.11908015387939286</v>
      </c>
      <c r="L8" s="127">
        <v>1.6771546406475046E-2</v>
      </c>
    </row>
    <row r="11" spans="1:12" x14ac:dyDescent="0.2">
      <c r="B11" s="132"/>
      <c r="C11" s="132"/>
      <c r="D11" s="132"/>
      <c r="E11" s="132"/>
      <c r="F11" s="132"/>
      <c r="G11" s="132"/>
      <c r="H11" s="132"/>
      <c r="I11" s="132"/>
      <c r="J11" s="132"/>
      <c r="K11" s="132"/>
      <c r="L11" s="13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L11"/>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4" customWidth="1"/>
    <col min="2" max="5" width="11.5703125" style="4" customWidth="1"/>
    <col min="6" max="16384" width="11.5703125" style="4"/>
  </cols>
  <sheetData>
    <row r="1" spans="1:12" ht="31.35" customHeight="1" x14ac:dyDescent="0.2">
      <c r="A1" s="26" t="str">
        <f>IF(desc!$B$1=1,desc!$A62,IF(desc!$B$1=2,desc!$B62,IF(desc!$B$1=3,desc!$C62,desc!$D62)))</f>
        <v>Table SM1PM-post: Market shares on mobile networks</v>
      </c>
    </row>
    <row r="2" spans="1:12" ht="24.6" customHeight="1" x14ac:dyDescent="0.2">
      <c r="A2" s="19" t="str">
        <f>IF(desc!$B$1=1,desc!$A63,IF(desc!$B$1=2,desc!$B63,IF(desc!$B$1=3,desc!$C63,desc!$D63)))</f>
        <v>Market shares in terms of number of active customers with subscription (prepaid cards) as of 31.12.</v>
      </c>
      <c r="B2" s="6"/>
      <c r="C2" s="6"/>
      <c r="D2" s="6"/>
      <c r="E2" s="6"/>
      <c r="F2" s="6"/>
      <c r="G2" s="6"/>
      <c r="H2" s="6"/>
      <c r="I2" s="6"/>
    </row>
    <row r="3" spans="1:12" ht="4.7" customHeight="1" x14ac:dyDescent="0.2">
      <c r="A3" s="20"/>
      <c r="B3" s="6"/>
      <c r="C3" s="6"/>
      <c r="D3" s="6"/>
      <c r="E3" s="6"/>
      <c r="F3" s="6"/>
      <c r="G3" s="6"/>
      <c r="H3" s="6"/>
      <c r="I3" s="6"/>
    </row>
    <row r="4" spans="1:12" x14ac:dyDescent="0.2">
      <c r="A4" s="25" t="str">
        <f>IF(desc!$B$1=1,desc!$A64,IF(desc!$B$1=2,desc!$B64,IF(desc!$B$1=3,desc!$C64,desc!$D64)))</f>
        <v>Market shares in % as of 31.12.</v>
      </c>
      <c r="B4" s="8">
        <v>2007</v>
      </c>
      <c r="C4" s="8">
        <v>2008</v>
      </c>
      <c r="D4" s="8">
        <v>2009</v>
      </c>
      <c r="E4" s="8">
        <v>2010</v>
      </c>
      <c r="F4" s="8">
        <v>2011</v>
      </c>
      <c r="G4" s="8">
        <v>2012</v>
      </c>
      <c r="H4" s="8">
        <v>2013</v>
      </c>
      <c r="I4" s="8">
        <v>2014</v>
      </c>
      <c r="J4" s="8">
        <v>2015</v>
      </c>
      <c r="K4" s="8">
        <v>2016</v>
      </c>
      <c r="L4" s="8">
        <v>2017</v>
      </c>
    </row>
    <row r="5" spans="1:12" x14ac:dyDescent="0.2">
      <c r="A5" s="27" t="str">
        <f>IF(desc!$B$1=1,desc!$A65,IF(desc!$B$1=2,desc!$B65,IF(desc!$B$1=3,desc!$C65,desc!$D65)))</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0.56582476074655241</v>
      </c>
    </row>
    <row r="6" spans="1:12" x14ac:dyDescent="0.2">
      <c r="A6" s="27" t="str">
        <f>IF(desc!$B$1=1,desc!$A66,IF(desc!$B$1=2,desc!$B66,IF(desc!$B$1=3,desc!$C66,desc!$D66)))</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0.16682000517304751</v>
      </c>
    </row>
    <row r="7" spans="1:12" x14ac:dyDescent="0.2">
      <c r="A7" s="27" t="str">
        <f>IF(desc!$B$1=1,desc!$A67,IF(desc!$B$1=2,desc!$B67,IF(desc!$B$1=3,desc!$C67,desc!$D67)))</f>
        <v>Salt (ex-Orange)</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0.1936339184019821</v>
      </c>
    </row>
    <row r="8" spans="1:12" x14ac:dyDescent="0.2">
      <c r="A8" s="74" t="str">
        <f>IF(desc!$B$1=1,desc!$A68,IF(desc!$B$1=2,desc!$B68,IF(desc!$B$1=3,desc!$C68,desc!$D68)))</f>
        <v>Others</v>
      </c>
      <c r="B8" s="75">
        <v>1.7430000000000001E-2</v>
      </c>
      <c r="C8" s="75">
        <v>1.5810000000000001E-2</v>
      </c>
      <c r="D8" s="75">
        <v>1.171E-2</v>
      </c>
      <c r="E8" s="75">
        <v>6.0000000000000001E-3</v>
      </c>
      <c r="F8" s="75">
        <v>6.0200000000000002E-3</v>
      </c>
      <c r="G8" s="75">
        <v>4.4900000000000001E-3</v>
      </c>
      <c r="H8" s="75">
        <v>3.96E-3</v>
      </c>
      <c r="I8" s="75">
        <v>3.4399999999999999E-3</v>
      </c>
      <c r="J8" s="75">
        <v>8.0544590738983457E-3</v>
      </c>
      <c r="K8" s="75">
        <v>1.4788940266833528E-2</v>
      </c>
      <c r="L8" s="75">
        <v>7.3721315678417998E-2</v>
      </c>
    </row>
    <row r="9" spans="1:12" x14ac:dyDescent="0.2">
      <c r="A9" s="15"/>
    </row>
    <row r="11" spans="1:12" x14ac:dyDescent="0.2">
      <c r="B11" s="132"/>
      <c r="C11" s="132"/>
      <c r="D11" s="132"/>
      <c r="E11" s="132"/>
      <c r="F11" s="132"/>
      <c r="G11" s="132"/>
      <c r="H11" s="132"/>
      <c r="I11" s="132"/>
      <c r="J11" s="132"/>
      <c r="K11" s="132"/>
      <c r="L11" s="13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75"/>
  <sheetViews>
    <sheetView workbookViewId="0">
      <selection activeCell="C30" sqref="C30"/>
    </sheetView>
  </sheetViews>
  <sheetFormatPr baseColWidth="10" defaultRowHeight="12.75" x14ac:dyDescent="0.2"/>
  <sheetData>
    <row r="1" spans="1:24" x14ac:dyDescent="0.2">
      <c r="A1" s="1" t="s">
        <v>2</v>
      </c>
      <c r="B1" s="1">
        <v>4</v>
      </c>
      <c r="C1" s="1">
        <v>1</v>
      </c>
      <c r="D1" s="1" t="s">
        <v>3</v>
      </c>
    </row>
    <row r="2" spans="1:24" x14ac:dyDescent="0.2">
      <c r="A2" s="1"/>
      <c r="B2" s="1"/>
      <c r="C2" s="1">
        <v>2</v>
      </c>
      <c r="D2" s="1" t="s">
        <v>4</v>
      </c>
    </row>
    <row r="3" spans="1:24" x14ac:dyDescent="0.2">
      <c r="A3" s="1"/>
      <c r="B3" s="1"/>
      <c r="C3" s="1">
        <v>3</v>
      </c>
      <c r="D3" s="1" t="s">
        <v>5</v>
      </c>
    </row>
    <row r="4" spans="1:24" x14ac:dyDescent="0.2">
      <c r="A4" s="1"/>
      <c r="B4" s="1"/>
      <c r="C4" s="1">
        <v>4</v>
      </c>
      <c r="D4" s="1" t="s">
        <v>6</v>
      </c>
    </row>
    <row r="5" spans="1:24" x14ac:dyDescent="0.2">
      <c r="A5" s="1" t="s">
        <v>7</v>
      </c>
      <c r="B5" s="1" t="s">
        <v>8</v>
      </c>
      <c r="C5" s="1" t="s">
        <v>9</v>
      </c>
      <c r="D5" s="1" t="s">
        <v>10</v>
      </c>
    </row>
    <row r="6" spans="1:24" x14ac:dyDescent="0.2">
      <c r="A6" t="s">
        <v>107</v>
      </c>
      <c r="B6" s="29" t="s">
        <v>108</v>
      </c>
      <c r="C6" s="65" t="s">
        <v>202</v>
      </c>
      <c r="D6" s="65" t="s">
        <v>201</v>
      </c>
    </row>
    <row r="7" spans="1:24" x14ac:dyDescent="0.2">
      <c r="A7" t="s">
        <v>110</v>
      </c>
      <c r="B7" t="s">
        <v>15</v>
      </c>
      <c r="C7" t="s">
        <v>111</v>
      </c>
      <c r="D7" t="s">
        <v>158</v>
      </c>
    </row>
    <row r="8" spans="1:24" x14ac:dyDescent="0.2">
      <c r="A8" t="s">
        <v>68</v>
      </c>
      <c r="B8" t="s">
        <v>20</v>
      </c>
      <c r="C8" t="s">
        <v>112</v>
      </c>
      <c r="D8" t="s">
        <v>159</v>
      </c>
    </row>
    <row r="9" spans="1:24" x14ac:dyDescent="0.2">
      <c r="A9" t="s">
        <v>217</v>
      </c>
      <c r="B9" t="s">
        <v>218</v>
      </c>
      <c r="C9" t="s">
        <v>219</v>
      </c>
      <c r="D9" t="s">
        <v>220</v>
      </c>
    </row>
    <row r="10" spans="1:24" x14ac:dyDescent="0.2">
      <c r="A10" t="s">
        <v>109</v>
      </c>
      <c r="B10" t="s">
        <v>16</v>
      </c>
      <c r="C10" t="s">
        <v>113</v>
      </c>
      <c r="D10" t="s">
        <v>160</v>
      </c>
    </row>
    <row r="11" spans="1:24" x14ac:dyDescent="0.2">
      <c r="A11" t="s">
        <v>205</v>
      </c>
      <c r="B11" t="s">
        <v>17</v>
      </c>
      <c r="C11" t="s">
        <v>114</v>
      </c>
      <c r="D11" t="s">
        <v>161</v>
      </c>
    </row>
    <row r="12" spans="1:24" x14ac:dyDescent="0.2">
      <c r="A12" t="s">
        <v>69</v>
      </c>
      <c r="B12" t="s">
        <v>18</v>
      </c>
      <c r="C12" t="s">
        <v>115</v>
      </c>
      <c r="D12" t="s">
        <v>162</v>
      </c>
    </row>
    <row r="13" spans="1:24" ht="13.35" customHeight="1" x14ac:dyDescent="0.2">
      <c r="A13" s="2" t="s">
        <v>70</v>
      </c>
      <c r="B13" s="2" t="s">
        <v>19</v>
      </c>
      <c r="C13" s="2" t="s">
        <v>116</v>
      </c>
      <c r="D13" s="2" t="s">
        <v>224</v>
      </c>
      <c r="E13" s="28"/>
      <c r="F13" s="28"/>
      <c r="G13" s="28"/>
      <c r="H13" s="28"/>
      <c r="I13" s="28"/>
      <c r="J13" s="28"/>
      <c r="K13" s="28"/>
      <c r="L13" s="28"/>
      <c r="M13" s="28"/>
      <c r="N13" s="28"/>
      <c r="O13" s="28"/>
      <c r="P13" s="28"/>
      <c r="Q13" s="28"/>
      <c r="R13" s="28"/>
      <c r="S13" s="28"/>
      <c r="T13" s="28"/>
      <c r="U13" s="28"/>
      <c r="V13" s="28"/>
      <c r="W13" s="28"/>
      <c r="X13" s="28"/>
    </row>
    <row r="14" spans="1:24" ht="12.6" customHeight="1" x14ac:dyDescent="0.2">
      <c r="A14" t="s">
        <v>71</v>
      </c>
      <c r="B14" s="2" t="s">
        <v>21</v>
      </c>
      <c r="C14" s="2" t="s">
        <v>117</v>
      </c>
      <c r="D14" s="2" t="s">
        <v>163</v>
      </c>
      <c r="E14" s="3"/>
      <c r="F14" s="3"/>
      <c r="G14" s="3"/>
      <c r="H14" s="3"/>
      <c r="I14" s="3"/>
      <c r="J14" s="3"/>
      <c r="K14" s="3"/>
      <c r="L14" s="3"/>
      <c r="M14" s="3"/>
      <c r="N14" s="3"/>
      <c r="O14" s="3"/>
      <c r="P14" s="3"/>
      <c r="Q14" s="3"/>
      <c r="R14" s="3"/>
      <c r="S14" s="3"/>
      <c r="T14" s="3"/>
      <c r="U14" s="3"/>
      <c r="V14" s="3"/>
      <c r="W14" s="3"/>
      <c r="X14" s="3"/>
    </row>
    <row r="15" spans="1:24" x14ac:dyDescent="0.2">
      <c r="A15" t="s">
        <v>72</v>
      </c>
      <c r="B15" s="2" t="s">
        <v>22</v>
      </c>
      <c r="C15" s="2" t="s">
        <v>118</v>
      </c>
      <c r="D15" s="2" t="s">
        <v>164</v>
      </c>
    </row>
    <row r="16" spans="1:24" x14ac:dyDescent="0.2">
      <c r="A16" t="s">
        <v>203</v>
      </c>
      <c r="B16" s="2" t="s">
        <v>23</v>
      </c>
      <c r="C16" s="2" t="s">
        <v>119</v>
      </c>
      <c r="D16" s="2" t="s">
        <v>165</v>
      </c>
    </row>
    <row r="17" spans="1:12" x14ac:dyDescent="0.2">
      <c r="A17" t="s">
        <v>204</v>
      </c>
      <c r="B17" s="2" t="s">
        <v>24</v>
      </c>
      <c r="C17" s="2" t="s">
        <v>120</v>
      </c>
      <c r="D17" s="2" t="s">
        <v>166</v>
      </c>
    </row>
    <row r="18" spans="1:12" x14ac:dyDescent="0.2">
      <c r="A18" t="s">
        <v>73</v>
      </c>
      <c r="B18" s="2" t="s">
        <v>25</v>
      </c>
      <c r="C18" s="2" t="s">
        <v>121</v>
      </c>
      <c r="D18" s="2" t="s">
        <v>167</v>
      </c>
    </row>
    <row r="19" spans="1:12" x14ac:dyDescent="0.2">
      <c r="A19" t="s">
        <v>74</v>
      </c>
      <c r="B19" s="2" t="s">
        <v>26</v>
      </c>
      <c r="C19" s="2" t="s">
        <v>122</v>
      </c>
      <c r="D19" s="2" t="s">
        <v>168</v>
      </c>
    </row>
    <row r="20" spans="1:12" x14ac:dyDescent="0.2">
      <c r="A20" s="114" t="s">
        <v>223</v>
      </c>
      <c r="B20" s="115" t="s">
        <v>27</v>
      </c>
      <c r="C20" s="115" t="s">
        <v>123</v>
      </c>
      <c r="D20" s="115" t="s">
        <v>221</v>
      </c>
      <c r="L20" t="s">
        <v>222</v>
      </c>
    </row>
    <row r="21" spans="1:12" x14ac:dyDescent="0.2">
      <c r="A21" t="s">
        <v>75</v>
      </c>
      <c r="B21" s="2" t="s">
        <v>28</v>
      </c>
      <c r="C21" s="2" t="s">
        <v>124</v>
      </c>
      <c r="D21" s="2" t="s">
        <v>169</v>
      </c>
    </row>
    <row r="22" spans="1:12" x14ac:dyDescent="0.2">
      <c r="A22" t="s">
        <v>76</v>
      </c>
      <c r="B22" s="2" t="s">
        <v>29</v>
      </c>
      <c r="C22" s="2" t="s">
        <v>125</v>
      </c>
      <c r="D22" s="2" t="s">
        <v>170</v>
      </c>
    </row>
    <row r="23" spans="1:12" x14ac:dyDescent="0.2">
      <c r="A23" t="s">
        <v>77</v>
      </c>
      <c r="B23" t="s">
        <v>30</v>
      </c>
      <c r="C23" t="s">
        <v>126</v>
      </c>
      <c r="D23" s="2" t="s">
        <v>171</v>
      </c>
    </row>
    <row r="24" spans="1:12" x14ac:dyDescent="0.2">
      <c r="A24" t="s">
        <v>79</v>
      </c>
      <c r="B24" t="s">
        <v>33</v>
      </c>
      <c r="C24" t="s">
        <v>128</v>
      </c>
      <c r="D24" s="2" t="s">
        <v>173</v>
      </c>
    </row>
    <row r="25" spans="1:12" x14ac:dyDescent="0.2">
      <c r="A25" t="s">
        <v>78</v>
      </c>
      <c r="B25" s="2" t="s">
        <v>32</v>
      </c>
      <c r="C25" t="s">
        <v>127</v>
      </c>
      <c r="D25" s="2" t="s">
        <v>172</v>
      </c>
    </row>
    <row r="26" spans="1:12" x14ac:dyDescent="0.2">
      <c r="A26" t="s">
        <v>225</v>
      </c>
      <c r="B26" t="s">
        <v>226</v>
      </c>
      <c r="C26" t="s">
        <v>226</v>
      </c>
      <c r="D26" t="s">
        <v>226</v>
      </c>
    </row>
    <row r="27" spans="1:12" x14ac:dyDescent="0.2">
      <c r="A27" t="s">
        <v>81</v>
      </c>
      <c r="B27" t="s">
        <v>40</v>
      </c>
      <c r="C27" s="49" t="s">
        <v>130</v>
      </c>
      <c r="D27" s="2" t="s">
        <v>174</v>
      </c>
    </row>
    <row r="28" spans="1:12" x14ac:dyDescent="0.2">
      <c r="A28" s="49" t="s">
        <v>82</v>
      </c>
      <c r="B28" s="49" t="s">
        <v>41</v>
      </c>
      <c r="C28" s="49" t="s">
        <v>131</v>
      </c>
      <c r="D28" s="64" t="s">
        <v>175</v>
      </c>
    </row>
    <row r="29" spans="1:12" x14ac:dyDescent="0.2">
      <c r="A29" s="49" t="s">
        <v>90</v>
      </c>
      <c r="B29" s="49" t="s">
        <v>50</v>
      </c>
      <c r="C29" s="49" t="s">
        <v>140</v>
      </c>
      <c r="D29" s="64" t="s">
        <v>179</v>
      </c>
    </row>
    <row r="30" spans="1:12" x14ac:dyDescent="0.2">
      <c r="A30" s="49" t="s">
        <v>89</v>
      </c>
      <c r="B30" s="49" t="s">
        <v>49</v>
      </c>
      <c r="C30" s="49" t="s">
        <v>139</v>
      </c>
      <c r="D30" s="64" t="s">
        <v>180</v>
      </c>
    </row>
    <row r="31" spans="1:12" x14ac:dyDescent="0.2">
      <c r="A31" s="49" t="s">
        <v>83</v>
      </c>
      <c r="B31" s="49" t="s">
        <v>42</v>
      </c>
      <c r="C31" s="49" t="s">
        <v>132</v>
      </c>
      <c r="D31" s="64" t="s">
        <v>176</v>
      </c>
    </row>
    <row r="32" spans="1:12" x14ac:dyDescent="0.2">
      <c r="A32" s="49" t="s">
        <v>84</v>
      </c>
      <c r="B32" s="49" t="s">
        <v>43</v>
      </c>
      <c r="C32" s="49" t="s">
        <v>133</v>
      </c>
      <c r="D32" s="64" t="s">
        <v>177</v>
      </c>
    </row>
    <row r="33" spans="1:4" x14ac:dyDescent="0.2">
      <c r="A33" s="49" t="s">
        <v>85</v>
      </c>
      <c r="B33" s="49" t="s">
        <v>44</v>
      </c>
      <c r="C33" s="49" t="s">
        <v>134</v>
      </c>
      <c r="D33" s="64" t="s">
        <v>178</v>
      </c>
    </row>
    <row r="34" spans="1:4" x14ac:dyDescent="0.2">
      <c r="A34" s="49" t="s">
        <v>88</v>
      </c>
      <c r="B34" s="49" t="s">
        <v>48</v>
      </c>
      <c r="C34" s="49" t="s">
        <v>138</v>
      </c>
      <c r="D34" s="64" t="s">
        <v>181</v>
      </c>
    </row>
    <row r="35" spans="1:4" x14ac:dyDescent="0.2">
      <c r="A35" s="49" t="s">
        <v>87</v>
      </c>
      <c r="B35" s="49" t="s">
        <v>47</v>
      </c>
      <c r="C35" s="49" t="s">
        <v>137</v>
      </c>
      <c r="D35" s="64" t="s">
        <v>182</v>
      </c>
    </row>
    <row r="36" spans="1:4" x14ac:dyDescent="0.2">
      <c r="A36" s="49" t="s">
        <v>86</v>
      </c>
      <c r="B36" s="49" t="s">
        <v>46</v>
      </c>
      <c r="C36" s="49" t="s">
        <v>136</v>
      </c>
      <c r="D36" s="64" t="s">
        <v>183</v>
      </c>
    </row>
    <row r="37" spans="1:4" x14ac:dyDescent="0.2">
      <c r="A37" s="49" t="s">
        <v>141</v>
      </c>
      <c r="B37" s="49" t="s">
        <v>45</v>
      </c>
      <c r="C37" s="49" t="s">
        <v>135</v>
      </c>
      <c r="D37" s="64" t="s">
        <v>184</v>
      </c>
    </row>
    <row r="38" spans="1:4" x14ac:dyDescent="0.2">
      <c r="A38" s="49" t="s">
        <v>91</v>
      </c>
      <c r="B38" s="2" t="s">
        <v>34</v>
      </c>
      <c r="C38" s="49" t="s">
        <v>142</v>
      </c>
      <c r="D38" s="64" t="s">
        <v>185</v>
      </c>
    </row>
    <row r="39" spans="1:4" x14ac:dyDescent="0.2">
      <c r="A39" s="49" t="s">
        <v>80</v>
      </c>
      <c r="B39" s="2" t="s">
        <v>35</v>
      </c>
      <c r="C39" s="63" t="s">
        <v>129</v>
      </c>
      <c r="D39" s="64" t="s">
        <v>186</v>
      </c>
    </row>
    <row r="40" spans="1:4" x14ac:dyDescent="0.2">
      <c r="A40" s="49" t="s">
        <v>92</v>
      </c>
      <c r="B40" s="2" t="s">
        <v>26</v>
      </c>
      <c r="C40" s="63" t="s">
        <v>122</v>
      </c>
      <c r="D40" s="64" t="s">
        <v>168</v>
      </c>
    </row>
    <row r="41" spans="1:4" x14ac:dyDescent="0.2">
      <c r="A41" s="49" t="s">
        <v>93</v>
      </c>
      <c r="B41" s="2" t="s">
        <v>36</v>
      </c>
      <c r="C41" s="63" t="s">
        <v>143</v>
      </c>
      <c r="D41" s="64" t="s">
        <v>187</v>
      </c>
    </row>
    <row r="42" spans="1:4" x14ac:dyDescent="0.2">
      <c r="A42" s="49" t="s">
        <v>94</v>
      </c>
      <c r="B42" s="2" t="s">
        <v>37</v>
      </c>
      <c r="C42" s="63" t="s">
        <v>144</v>
      </c>
      <c r="D42" s="64" t="s">
        <v>188</v>
      </c>
    </row>
    <row r="43" spans="1:4" x14ac:dyDescent="0.2">
      <c r="A43" s="49" t="s">
        <v>95</v>
      </c>
      <c r="B43" s="2" t="s">
        <v>38</v>
      </c>
      <c r="C43" s="63" t="s">
        <v>145</v>
      </c>
      <c r="D43" s="64" t="s">
        <v>189</v>
      </c>
    </row>
    <row r="44" spans="1:4" x14ac:dyDescent="0.2">
      <c r="A44" s="49" t="s">
        <v>96</v>
      </c>
      <c r="B44" s="48" t="s">
        <v>39</v>
      </c>
      <c r="C44" s="63" t="s">
        <v>146</v>
      </c>
      <c r="D44" s="64" t="s">
        <v>190</v>
      </c>
    </row>
    <row r="45" spans="1:4" x14ac:dyDescent="0.2">
      <c r="A45" s="49" t="s">
        <v>98</v>
      </c>
      <c r="B45" s="2" t="s">
        <v>53</v>
      </c>
      <c r="C45" s="63" t="s">
        <v>152</v>
      </c>
      <c r="D45" s="64" t="s">
        <v>191</v>
      </c>
    </row>
    <row r="46" spans="1:4" x14ac:dyDescent="0.2">
      <c r="A46" s="49" t="s">
        <v>97</v>
      </c>
      <c r="B46" s="2" t="s">
        <v>54</v>
      </c>
      <c r="C46" s="63" t="s">
        <v>147</v>
      </c>
      <c r="D46" s="64" t="s">
        <v>192</v>
      </c>
    </row>
    <row r="47" spans="1:4" x14ac:dyDescent="0.2">
      <c r="A47" s="49" t="s">
        <v>99</v>
      </c>
      <c r="B47" s="2" t="s">
        <v>55</v>
      </c>
      <c r="C47" s="63" t="s">
        <v>148</v>
      </c>
      <c r="D47" s="64" t="s">
        <v>193</v>
      </c>
    </row>
    <row r="48" spans="1:4" x14ac:dyDescent="0.2">
      <c r="A48" s="2" t="s">
        <v>56</v>
      </c>
      <c r="B48" s="2" t="s">
        <v>56</v>
      </c>
      <c r="C48" s="2" t="s">
        <v>56</v>
      </c>
      <c r="D48" s="2" t="s">
        <v>56</v>
      </c>
    </row>
    <row r="49" spans="1:4" x14ac:dyDescent="0.2">
      <c r="A49" s="2" t="s">
        <v>57</v>
      </c>
      <c r="B49" s="2" t="s">
        <v>57</v>
      </c>
      <c r="C49" s="2" t="s">
        <v>57</v>
      </c>
      <c r="D49" s="2" t="s">
        <v>57</v>
      </c>
    </row>
    <row r="50" spans="1:4" x14ac:dyDescent="0.2">
      <c r="A50" s="2" t="s">
        <v>61</v>
      </c>
      <c r="B50" s="2" t="s">
        <v>61</v>
      </c>
      <c r="C50" s="2" t="s">
        <v>61</v>
      </c>
      <c r="D50" s="2" t="s">
        <v>61</v>
      </c>
    </row>
    <row r="51" spans="1:4" x14ac:dyDescent="0.2">
      <c r="A51" s="2" t="s">
        <v>100</v>
      </c>
      <c r="B51" s="2" t="s">
        <v>58</v>
      </c>
      <c r="C51" s="2" t="s">
        <v>149</v>
      </c>
      <c r="D51" s="2" t="s">
        <v>194</v>
      </c>
    </row>
    <row r="52" spans="1:4" x14ac:dyDescent="0.2">
      <c r="A52" s="2" t="s">
        <v>101</v>
      </c>
      <c r="B52" s="2" t="s">
        <v>59</v>
      </c>
      <c r="C52" s="2" t="s">
        <v>150</v>
      </c>
      <c r="D52" s="2" t="s">
        <v>171</v>
      </c>
    </row>
    <row r="53" spans="1:4" x14ac:dyDescent="0.2">
      <c r="A53" s="2" t="s">
        <v>102</v>
      </c>
      <c r="B53" s="2" t="s">
        <v>60</v>
      </c>
      <c r="C53" s="2" t="s">
        <v>151</v>
      </c>
      <c r="D53" s="2" t="s">
        <v>195</v>
      </c>
    </row>
    <row r="54" spans="1:4" x14ac:dyDescent="0.2">
      <c r="A54" s="49" t="s">
        <v>103</v>
      </c>
      <c r="B54" s="2" t="s">
        <v>62</v>
      </c>
      <c r="C54" t="s">
        <v>153</v>
      </c>
      <c r="D54" s="2" t="s">
        <v>196</v>
      </c>
    </row>
    <row r="55" spans="1:4" x14ac:dyDescent="0.2">
      <c r="A55" s="2" t="s">
        <v>105</v>
      </c>
      <c r="B55" s="2" t="s">
        <v>67</v>
      </c>
      <c r="C55" s="2" t="s">
        <v>155</v>
      </c>
      <c r="D55" s="2" t="s">
        <v>200</v>
      </c>
    </row>
    <row r="56" spans="1:4" x14ac:dyDescent="0.2">
      <c r="A56" s="2" t="s">
        <v>99</v>
      </c>
      <c r="B56" s="2" t="s">
        <v>63</v>
      </c>
      <c r="C56" s="2" t="s">
        <v>157</v>
      </c>
      <c r="D56" s="2" t="s">
        <v>198</v>
      </c>
    </row>
    <row r="57" spans="1:4" x14ac:dyDescent="0.2">
      <c r="A57" s="2" t="s">
        <v>56</v>
      </c>
      <c r="B57" s="2" t="s">
        <v>56</v>
      </c>
      <c r="C57" s="2" t="s">
        <v>56</v>
      </c>
      <c r="D57" s="2" t="s">
        <v>56</v>
      </c>
    </row>
    <row r="58" spans="1:4" x14ac:dyDescent="0.2">
      <c r="A58" s="2" t="s">
        <v>57</v>
      </c>
      <c r="B58" s="2" t="s">
        <v>57</v>
      </c>
      <c r="C58" s="2" t="s">
        <v>57</v>
      </c>
      <c r="D58" s="2" t="s">
        <v>57</v>
      </c>
    </row>
    <row r="59" spans="1:4" x14ac:dyDescent="0.2">
      <c r="A59" s="2" t="s">
        <v>61</v>
      </c>
      <c r="B59" s="2" t="s">
        <v>61</v>
      </c>
      <c r="C59" s="2" t="s">
        <v>61</v>
      </c>
      <c r="D59" s="2" t="s">
        <v>61</v>
      </c>
    </row>
    <row r="60" spans="1:4" x14ac:dyDescent="0.2">
      <c r="A60" s="2" t="s">
        <v>64</v>
      </c>
      <c r="B60" s="2" t="s">
        <v>64</v>
      </c>
      <c r="C60" s="2" t="s">
        <v>64</v>
      </c>
      <c r="D60" s="2" t="s">
        <v>64</v>
      </c>
    </row>
    <row r="61" spans="1:4" x14ac:dyDescent="0.2">
      <c r="A61" s="2" t="s">
        <v>100</v>
      </c>
      <c r="B61" s="2" t="s">
        <v>58</v>
      </c>
      <c r="C61" s="2" t="s">
        <v>149</v>
      </c>
      <c r="D61" s="2" t="s">
        <v>194</v>
      </c>
    </row>
    <row r="62" spans="1:4" x14ac:dyDescent="0.2">
      <c r="A62" s="49" t="s">
        <v>104</v>
      </c>
      <c r="B62" s="2" t="s">
        <v>66</v>
      </c>
      <c r="C62" t="s">
        <v>154</v>
      </c>
      <c r="D62" s="2" t="s">
        <v>197</v>
      </c>
    </row>
    <row r="63" spans="1:4" x14ac:dyDescent="0.2">
      <c r="A63" s="2" t="s">
        <v>106</v>
      </c>
      <c r="B63" s="2" t="s">
        <v>65</v>
      </c>
      <c r="C63" t="s">
        <v>156</v>
      </c>
      <c r="D63" s="2" t="s">
        <v>199</v>
      </c>
    </row>
    <row r="64" spans="1:4" x14ac:dyDescent="0.2">
      <c r="A64" s="48" t="s">
        <v>99</v>
      </c>
      <c r="B64" s="2" t="s">
        <v>63</v>
      </c>
      <c r="C64" t="s">
        <v>157</v>
      </c>
      <c r="D64" s="2" t="s">
        <v>198</v>
      </c>
    </row>
    <row r="65" spans="1:5" x14ac:dyDescent="0.2">
      <c r="A65" s="2" t="s">
        <v>56</v>
      </c>
      <c r="B65" s="2" t="s">
        <v>56</v>
      </c>
      <c r="C65" s="2" t="s">
        <v>56</v>
      </c>
      <c r="D65" s="2" t="s">
        <v>56</v>
      </c>
    </row>
    <row r="66" spans="1:5" x14ac:dyDescent="0.2">
      <c r="A66" s="2" t="s">
        <v>57</v>
      </c>
      <c r="B66" s="2" t="s">
        <v>57</v>
      </c>
      <c r="C66" s="2" t="s">
        <v>57</v>
      </c>
      <c r="D66" s="2" t="s">
        <v>57</v>
      </c>
    </row>
    <row r="67" spans="1:5" x14ac:dyDescent="0.2">
      <c r="A67" s="2" t="s">
        <v>61</v>
      </c>
      <c r="B67" s="2" t="s">
        <v>61</v>
      </c>
      <c r="C67" s="2" t="s">
        <v>61</v>
      </c>
      <c r="D67" s="2" t="s">
        <v>61</v>
      </c>
    </row>
    <row r="68" spans="1:5" x14ac:dyDescent="0.2">
      <c r="A68" s="2" t="s">
        <v>100</v>
      </c>
      <c r="B68" s="2" t="s">
        <v>58</v>
      </c>
      <c r="C68" s="2" t="s">
        <v>149</v>
      </c>
      <c r="D68" s="2" t="s">
        <v>194</v>
      </c>
    </row>
    <row r="69" spans="1:5" x14ac:dyDescent="0.2">
      <c r="A69" s="105" t="s">
        <v>207</v>
      </c>
      <c r="B69" s="105"/>
      <c r="C69" s="105"/>
      <c r="D69" s="105"/>
      <c r="E69" s="106"/>
    </row>
    <row r="70" spans="1:5" x14ac:dyDescent="0.2">
      <c r="A70" t="s">
        <v>208</v>
      </c>
      <c r="B70" t="s">
        <v>209</v>
      </c>
      <c r="C70" t="s">
        <v>210</v>
      </c>
      <c r="D70" t="s">
        <v>211</v>
      </c>
    </row>
    <row r="71" spans="1:5" x14ac:dyDescent="0.2">
      <c r="A71" t="s">
        <v>212</v>
      </c>
      <c r="B71" t="s">
        <v>25</v>
      </c>
      <c r="C71" t="s">
        <v>121</v>
      </c>
      <c r="D71" t="s">
        <v>167</v>
      </c>
    </row>
    <row r="72" spans="1:5" x14ac:dyDescent="0.2">
      <c r="A72" s="105" t="s">
        <v>206</v>
      </c>
      <c r="B72" s="105"/>
      <c r="C72" s="105"/>
      <c r="D72" s="105"/>
      <c r="E72" s="105"/>
    </row>
    <row r="73" spans="1:5" x14ac:dyDescent="0.2">
      <c r="A73" t="s">
        <v>81</v>
      </c>
      <c r="B73" s="109" t="s">
        <v>40</v>
      </c>
      <c r="C73" t="s">
        <v>130</v>
      </c>
      <c r="D73" t="s">
        <v>174</v>
      </c>
      <c r="E73" s="105" t="str">
        <f>IF(desc!$B$1=1,desc!A73,IF(desc!$B$1=2,desc!$B73,IF(desc!$B$1=3,desc!C73,desc!D73)))</f>
        <v>Number of mobile telephony customers</v>
      </c>
    </row>
    <row r="74" spans="1:5" x14ac:dyDescent="0.2">
      <c r="A74" t="s">
        <v>214</v>
      </c>
      <c r="B74" t="s">
        <v>213</v>
      </c>
      <c r="C74" t="s">
        <v>215</v>
      </c>
      <c r="D74" s="48" t="s">
        <v>216</v>
      </c>
      <c r="E74" s="105" t="str">
        <f>IF(desc!$B$1=1,desc!A74,IF(desc!$B$1=2,desc!$B74,IF(desc!$B$1=3,desc!C74,desc!D74)))</f>
        <v>Number of customers in thousands</v>
      </c>
    </row>
    <row r="75" spans="1:5" x14ac:dyDescent="0.2">
      <c r="E75" s="10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1</vt:i4>
      </vt:variant>
    </vt:vector>
  </HeadingPairs>
  <TitlesOfParts>
    <vt:vector size="8" baseType="lpstr">
      <vt:lpstr>Intro</vt:lpstr>
      <vt:lpstr>Tab_SM1</vt:lpstr>
      <vt:lpstr>text_SM2</vt:lpstr>
      <vt:lpstr>Tab_SM2</vt:lpstr>
      <vt:lpstr>SM1PM_tot</vt:lpstr>
      <vt:lpstr>SM1PM_prep</vt:lpstr>
      <vt:lpstr>SM1PM_post</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2019-01-29T10:43:25Z</dcterms:modified>
</cp:coreProperties>
</file>