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M\FS\Statistik\Telecomstatistics\Daten\def17\"/>
    </mc:Choice>
  </mc:AlternateContent>
  <bookViews>
    <workbookView xWindow="0" yWindow="0" windowWidth="23040" windowHeight="10695"/>
  </bookViews>
  <sheets>
    <sheet name="Intro" sheetId="1" r:id="rId1"/>
    <sheet name="Tab_SFM2" sheetId="7" r:id="rId2"/>
    <sheet name="Tab_SFM3A" sheetId="9" r:id="rId3"/>
    <sheet name="Tab_SFM3B" sheetId="11" r:id="rId4"/>
    <sheet name="Tab_SFM3C" sheetId="13" r:id="rId5"/>
    <sheet name="Tab_SFM4" sheetId="14" r:id="rId6"/>
    <sheet name="Tab_SFM5A" sheetId="10" r:id="rId7"/>
    <sheet name="Tab_SFM5B" sheetId="12" r:id="rId8"/>
    <sheet name="desc" sheetId="8" state="very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2" l="1"/>
  <c r="M8" i="12"/>
  <c r="M10" i="12"/>
  <c r="M12" i="12"/>
  <c r="M14" i="12"/>
  <c r="M16" i="12"/>
  <c r="M18" i="12"/>
  <c r="M20" i="12"/>
  <c r="M22" i="12"/>
  <c r="M26" i="12"/>
  <c r="M28" i="12"/>
  <c r="M30" i="12"/>
  <c r="M32" i="12"/>
  <c r="M34" i="12"/>
  <c r="M36" i="12"/>
  <c r="M38" i="12"/>
  <c r="M40" i="12"/>
  <c r="M42" i="12"/>
  <c r="M44" i="12"/>
  <c r="M46" i="12"/>
  <c r="V7" i="10"/>
  <c r="V5" i="10"/>
  <c r="V6" i="10"/>
  <c r="V8" i="14"/>
  <c r="V10" i="14"/>
  <c r="V11" i="14"/>
  <c r="V12" i="14"/>
  <c r="V14" i="14"/>
  <c r="V15" i="14"/>
  <c r="V16" i="14"/>
  <c r="V18" i="14"/>
  <c r="V19" i="14"/>
  <c r="V20" i="14"/>
  <c r="V22" i="14"/>
  <c r="V23" i="14"/>
  <c r="V24" i="14"/>
  <c r="V26" i="14"/>
  <c r="V27" i="14"/>
  <c r="V28" i="14"/>
  <c r="V30" i="14"/>
  <c r="V31" i="14"/>
  <c r="V32" i="14"/>
  <c r="V34" i="14"/>
  <c r="V35" i="14"/>
  <c r="V36" i="14"/>
  <c r="V6" i="14"/>
  <c r="V7" i="14"/>
  <c r="V8" i="13"/>
  <c r="V10" i="13"/>
  <c r="V11" i="13"/>
  <c r="V12" i="13"/>
  <c r="V14" i="13"/>
  <c r="V15" i="13"/>
  <c r="V16" i="13"/>
  <c r="V6" i="13"/>
  <c r="V7" i="13"/>
  <c r="V11" i="11"/>
  <c r="V8" i="11"/>
  <c r="V9" i="11"/>
  <c r="V10" i="11"/>
  <c r="V13" i="11"/>
  <c r="V14" i="11"/>
  <c r="V15" i="11"/>
  <c r="V17" i="11"/>
  <c r="V18" i="11"/>
  <c r="V19" i="11"/>
  <c r="V6" i="11"/>
  <c r="V7" i="11"/>
  <c r="V8" i="9"/>
  <c r="V10" i="9"/>
  <c r="V11" i="9"/>
  <c r="V12" i="9"/>
  <c r="V14" i="9"/>
  <c r="V15" i="9"/>
  <c r="V16" i="9"/>
  <c r="V6" i="9"/>
  <c r="V7" i="9"/>
  <c r="W7" i="7"/>
  <c r="W6" i="7"/>
  <c r="W8" i="7"/>
  <c r="W10" i="7"/>
  <c r="W11" i="7"/>
  <c r="A38" i="12" l="1"/>
  <c r="A11" i="11" l="1"/>
  <c r="A10" i="11"/>
  <c r="A8" i="11"/>
  <c r="A9" i="11"/>
  <c r="A12" i="11"/>
  <c r="A13" i="11"/>
  <c r="A14" i="11"/>
  <c r="A15" i="11"/>
  <c r="A16" i="11"/>
  <c r="A17" i="11"/>
  <c r="A18" i="11"/>
  <c r="A19" i="11"/>
  <c r="A20" i="11"/>
  <c r="A21" i="11"/>
  <c r="A22" i="11"/>
  <c r="A7" i="11" l="1"/>
  <c r="A16" i="7" l="1"/>
  <c r="A48" i="12"/>
  <c r="A47" i="12"/>
  <c r="A7" i="13"/>
  <c r="A2" i="7"/>
  <c r="A5" i="7"/>
  <c r="M4" i="12" l="1"/>
  <c r="A41" i="12"/>
  <c r="A42" i="12"/>
  <c r="A43" i="12"/>
  <c r="A44" i="12"/>
  <c r="A45" i="12"/>
  <c r="A46" i="12"/>
  <c r="A30" i="12"/>
  <c r="A31" i="12"/>
  <c r="A32" i="12"/>
  <c r="A33" i="12"/>
  <c r="A34" i="12"/>
  <c r="A35" i="12"/>
  <c r="A36" i="12"/>
  <c r="A37" i="12"/>
  <c r="A39" i="12"/>
  <c r="A40" i="12"/>
  <c r="A19" i="12"/>
  <c r="A20" i="12"/>
  <c r="A21" i="12"/>
  <c r="A22" i="12"/>
  <c r="A23" i="12"/>
  <c r="A24" i="12"/>
  <c r="A25" i="12"/>
  <c r="A26" i="12"/>
  <c r="A27" i="12"/>
  <c r="A28" i="12"/>
  <c r="A29" i="12"/>
  <c r="A14" i="12"/>
  <c r="A15" i="12"/>
  <c r="A16" i="12"/>
  <c r="A17" i="12"/>
  <c r="A18" i="12"/>
  <c r="A13" i="12"/>
  <c r="A12" i="12"/>
  <c r="A11" i="12"/>
  <c r="A10" i="12"/>
  <c r="A9" i="12"/>
  <c r="A8" i="12"/>
  <c r="A7" i="12"/>
  <c r="A6" i="12"/>
  <c r="A5" i="12"/>
  <c r="A2" i="12"/>
  <c r="A1" i="12"/>
  <c r="V4" i="10"/>
  <c r="V4" i="14"/>
  <c r="A38" i="14"/>
  <c r="A10" i="10"/>
  <c r="A9" i="10"/>
  <c r="A8" i="10"/>
  <c r="A7" i="10"/>
  <c r="A6" i="10"/>
  <c r="A5" i="10"/>
  <c r="A2" i="10"/>
  <c r="A1" i="10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2" i="14"/>
  <c r="A1" i="14"/>
  <c r="V4" i="13"/>
  <c r="A10" i="13"/>
  <c r="A11" i="13"/>
  <c r="A12" i="13"/>
  <c r="A13" i="13"/>
  <c r="A14" i="13"/>
  <c r="A15" i="13"/>
  <c r="A16" i="13"/>
  <c r="A17" i="13"/>
  <c r="A9" i="13"/>
  <c r="A8" i="13"/>
  <c r="A6" i="13"/>
  <c r="A5" i="13"/>
  <c r="A2" i="13"/>
  <c r="A1" i="13"/>
  <c r="V4" i="11"/>
  <c r="V4" i="9"/>
  <c r="A6" i="11"/>
  <c r="A5" i="11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2" i="9"/>
  <c r="A15" i="7"/>
  <c r="A14" i="7"/>
  <c r="A13" i="7"/>
  <c r="A12" i="7"/>
  <c r="A11" i="7"/>
  <c r="A10" i="7"/>
  <c r="A9" i="7"/>
  <c r="A8" i="7"/>
  <c r="A7" i="7"/>
  <c r="A6" i="7"/>
  <c r="D23" i="1"/>
  <c r="D17" i="1" l="1"/>
  <c r="D18" i="1"/>
  <c r="C19" i="1"/>
  <c r="A2" i="11" l="1"/>
  <c r="A1" i="11"/>
  <c r="D22" i="1" l="1"/>
  <c r="D16" i="1"/>
  <c r="D20" i="1"/>
  <c r="C21" i="1"/>
  <c r="A1" i="9" l="1"/>
  <c r="W4" i="7"/>
  <c r="A1" i="7"/>
  <c r="C15" i="1" l="1"/>
  <c r="B12" i="1" l="1"/>
  <c r="C14" i="1" l="1"/>
</calcChain>
</file>

<file path=xl/sharedStrings.xml><?xml version="1.0" encoding="utf-8"?>
<sst xmlns="http://schemas.openxmlformats.org/spreadsheetml/2006/main" count="772" uniqueCount="308">
  <si>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</si>
  <si>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</si>
  <si>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</si>
  <si>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</si>
  <si>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</si>
  <si>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</si>
  <si>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</si>
  <si>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</si>
  <si>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</si>
  <si>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Wählen Sie bitte Ihre Sprache</t>
  </si>
  <si>
    <t>Choisissez votre langue s.v.p.</t>
  </si>
  <si>
    <t>Selezionare la vostra lingua p.f.</t>
  </si>
  <si>
    <t>Please choose your language</t>
  </si>
  <si>
    <t>Notes:</t>
  </si>
  <si>
    <t>Total</t>
  </si>
  <si>
    <t>a)</t>
  </si>
  <si>
    <t>b)</t>
  </si>
  <si>
    <t xml:space="preserve">Total </t>
  </si>
  <si>
    <t>a) Cette information n'était pas collectée en 1998.</t>
  </si>
  <si>
    <t xml:space="preserve">Note : </t>
  </si>
  <si>
    <t>Durchschnittliche Verbindungsdauer (in Minuten)</t>
  </si>
  <si>
    <t>Hinweis:</t>
  </si>
  <si>
    <t>Bemerkung: Aufgrund von Rundungsdifferenzen können die Summen in dieser Tabelle geringfügig vom wirklichen Wert abweichen.</t>
  </si>
  <si>
    <t>Note :</t>
  </si>
  <si>
    <t>Autres services téléphonique publics</t>
  </si>
  <si>
    <t>Andere öffentliche Telefondienste</t>
  </si>
  <si>
    <t>Altri servizi telefonici pubblici</t>
  </si>
  <si>
    <t>Other public telephone services</t>
  </si>
  <si>
    <t>2. Services de télécommunication sur numéros 0800, 084x et 0900</t>
  </si>
  <si>
    <t>3. Services de télécommunication sur numéros courts</t>
  </si>
  <si>
    <t>4. Service de renseignements des annuaires</t>
  </si>
  <si>
    <t>2.1 Numéros de services gratuits 0800 : Nombre total et durée totale des communications établies (SFM3A)</t>
  </si>
  <si>
    <t>2.2 Numéros de services 084x : Nombre total et durée totale des communications établies (SFM3B)</t>
  </si>
  <si>
    <t>2.3 Numéros de services 090x : Nombre total et durée totale des communications établies (SFM3C)</t>
  </si>
  <si>
    <t>3.1 Nombre total de communications établies vers les numéros courts (SFM4)</t>
  </si>
  <si>
    <t>4.1 Nombre total des appels au service de renseignements des annuaires (SFM5A)</t>
  </si>
  <si>
    <t>4.2 Appels au service de renseignements des annuaires selon le numéro 18xy (SFM5B)</t>
  </si>
  <si>
    <t>1. Service de transcription pour malentendants et service de commutation pour malvoyants (SFM2)</t>
  </si>
  <si>
    <t>Service de transcription pour malentendants</t>
  </si>
  <si>
    <t>Tableau SFM2: Autres services à travers les raccordements fixes et mobiles</t>
  </si>
  <si>
    <t>Nombre de communications établies par et pour des malentendants (en unités, pour la période du 01.01 au 31.12)</t>
  </si>
  <si>
    <t>Durée totale des communications établies par et pour des malentendants (en minutes, pour la période du 01.01 au 31.12)</t>
  </si>
  <si>
    <t>Durée moyenne des communications établies par et pour des malentendants (en minutes)</t>
  </si>
  <si>
    <t>Service de commutation pour malvoyants</t>
  </si>
  <si>
    <t>Service de transcription pour malentendants et service de commutation pour malvoyants</t>
  </si>
  <si>
    <t>Nombre personnes enregistrées comme malvoyants (au 31.12)</t>
  </si>
  <si>
    <t>Nombre de communications établies (en unités, pour la période du 01.01 au 31.12)</t>
  </si>
  <si>
    <t>Durée totale des communications établies (en minutes, pour la période du 01.01 au 31.12)</t>
  </si>
  <si>
    <t>Durée moyenne des communications établies (en minutes)</t>
  </si>
  <si>
    <t xml:space="preserve">b) Cette information n'est plus collectée depuis 2007 </t>
  </si>
  <si>
    <t>Nombre total de communications établies et durée totale des communications établies pour la période du 01.01 au 31.12.</t>
  </si>
  <si>
    <t>Sur réseaux fixes</t>
  </si>
  <si>
    <t>Nombre total de communications établies (en millions d'unités)</t>
  </si>
  <si>
    <t>Durée totale des communications établies (en millions de minutes)</t>
  </si>
  <si>
    <t>Durée moyenne des communications établies</t>
  </si>
  <si>
    <t>Sur réseaux mobiles</t>
  </si>
  <si>
    <t xml:space="preserve">Remarque: Dans ce tableau les sommes ne correspondent pas toujours exactement aux éléments qui les composent. Ces minimes écarts sont dus aux arrondissements. </t>
  </si>
  <si>
    <t xml:space="preserve">Tableau SFM3B: Numéros de services 084x pour appels à frais partagés (appels à gratuité partielle, pour des appels de services ou des appels par des cartes prépayées) sur des raccordements fixes et mobiles </t>
  </si>
  <si>
    <t xml:space="preserve">Tableau SFM3A: Numéros de services gratuits 0800 (appels à gratuité totale, pour des appels de services ou des appels par des cartes prépayées) sur des raccordements fixes et mobiles </t>
  </si>
  <si>
    <t>dont pour l'accès à Internet</t>
  </si>
  <si>
    <t xml:space="preserve">Tableau SFM3C: Numéros de services 090x (Premium Rate Service) sur des raccordements fixes et mobiles </t>
  </si>
  <si>
    <t xml:space="preserve">Tableau SFM4: Autres services à travers les raccordements fixes et mobiles </t>
  </si>
  <si>
    <t>Nombre total de communications établies vers les numéros courts (pour la période du 01.01 au 31.12)</t>
  </si>
  <si>
    <t xml:space="preserve">Numéro 112 (Appels d’urgence) </t>
  </si>
  <si>
    <t xml:space="preserve">Numéro 117 (Police) </t>
  </si>
  <si>
    <t xml:space="preserve">Numéro 118 (Feu) </t>
  </si>
  <si>
    <t>Numéro 143 (La main tendue)</t>
  </si>
  <si>
    <t xml:space="preserve">Numéro 144 (Ambulances, appels d’urgence) </t>
  </si>
  <si>
    <t xml:space="preserve">Numéro 147 (Ligne d'aide aux enfants et aux jeunes) </t>
  </si>
  <si>
    <t>Vers les autres numéros courts</t>
  </si>
  <si>
    <t>Nombre total de communications établies vers les numéros courts</t>
  </si>
  <si>
    <t>a) Cette information n'était pas collectée avant 2003.</t>
  </si>
  <si>
    <t xml:space="preserve">Tableau SFM5A: Autres services sur raccordements fixes et mobiles </t>
  </si>
  <si>
    <t>Nombre total des appels au service de renseignements des annuaires du 01.01 au 31.12</t>
  </si>
  <si>
    <t>Réseaux fixes</t>
  </si>
  <si>
    <t>Réseaux mobiles</t>
  </si>
  <si>
    <t>Nombre total d’appels à partir du réseau fixe</t>
  </si>
  <si>
    <t>Dont au 1802</t>
  </si>
  <si>
    <t>Dont au 1811</t>
  </si>
  <si>
    <t>Dont au 1813</t>
  </si>
  <si>
    <t>Dont au 1818</t>
  </si>
  <si>
    <t>Dont au 1899</t>
  </si>
  <si>
    <t>Autres 18xy</t>
  </si>
  <si>
    <t>Nombre total d’appels à partir du réseau mobile</t>
  </si>
  <si>
    <t>Nombre total d’appels à partir du réseau fixe et du réseau mobile</t>
  </si>
  <si>
    <t>a) Cette information n'était pas collectée avant la statistique 2007</t>
  </si>
  <si>
    <t>b) Estimations</t>
  </si>
  <si>
    <t>a) Estimations</t>
  </si>
  <si>
    <t xml:space="preserve"> </t>
  </si>
  <si>
    <t>en % du total du réseau fixe</t>
  </si>
  <si>
    <t>en % du total du réseau mobile</t>
  </si>
  <si>
    <t>2. Festnetzdienste über 0800-, 084x- und 0900-Nummern</t>
  </si>
  <si>
    <t>2.3 Verbindungen zu 090x-Dienstnummern: Gesamtanzahl und Gesamtdauer der Verbindungen (SFM3C)</t>
  </si>
  <si>
    <t>2.2 Verbindungen zu 084x-Gebührenteilungsnummern: Gesamtanzahl und Gesamtdauer der Verbindungen (SFM3B)</t>
  </si>
  <si>
    <t>2.1 Verbindungen zu 0800-Dienstnummern: Gesamtanzahl und Gesamtdauer der Verbindungen (SFM3A)</t>
  </si>
  <si>
    <t>3.1 Gesamtanzahl der Verbindungen zu Kurznummern (für den Zeitraum 01.01. bis 31.12.) (SFM4)</t>
  </si>
  <si>
    <t>3. Festnetzdienste über Kurznummern über Festnetz- und Mobilfunkanschlüsse</t>
  </si>
  <si>
    <t>4. Verzeichnisauskunftsdienste</t>
  </si>
  <si>
    <t>1. Transkriptionsdienst für Hörbehinderte und Vermittlungsdienst für Sehbehinderte (SFM2)</t>
  </si>
  <si>
    <t>Transkriptionsdienst für Hörbehinderte und Vermittlungsdienst für Sehbehinderte</t>
  </si>
  <si>
    <t>Transkriptionsdienst für Hörbehindert</t>
  </si>
  <si>
    <t>Anzahl von oder für Hörbehinderte(n) hergestellte Verbindungen (in Einheiten für den Zeitraum 01.01. bis 31.12.)</t>
  </si>
  <si>
    <t>Durchschnittliche Dauer der von und für Hörbehinderte(n) hergestellten Verbindungen (in Minuten)</t>
  </si>
  <si>
    <t>Vermittlungsdienst für Sehbehinderte</t>
  </si>
  <si>
    <t>Anzahl als Sehbehinderte registrierte Personen (am 31.12.)</t>
  </si>
  <si>
    <t>Anzahl Verbindungen (in Einheiten für den Zeitraum 01.01. bis 31.12.)</t>
  </si>
  <si>
    <t>Gesamtdauer der Verbindungen (in Minuten für den Zeitraum 01.01. bis 31.12.)</t>
  </si>
  <si>
    <t>Durchschnittliche Dauer der Verbindungen (in Minuten)</t>
  </si>
  <si>
    <t>a) Diese Information wurde 1998 nicht erfasst.</t>
  </si>
  <si>
    <t xml:space="preserve">b) Diese Information wird seit 2007 nicht mehr erfasst. </t>
  </si>
  <si>
    <t>Tabelle SFM3A: Verbindungen zu 0800-Dienstnummern (kostenlos, für die Nutzung von Diensten oder für Anrufe mit vorbezahlten Karten) über Fest- und Mobilfunkanschlüsse</t>
  </si>
  <si>
    <t>Gesamtanzahl und Gesamtdauer der Verbindungen für den Zeitraum 01.01. bis 31.12.</t>
  </si>
  <si>
    <t xml:space="preserve">Festnetz </t>
  </si>
  <si>
    <t>Gesamtanzahl Verbindungen (in Millionen Einheiten)</t>
  </si>
  <si>
    <t>Gesamtdauer der Verbindungen (in Millionen Minuten)</t>
  </si>
  <si>
    <t>Mobilfunknetz</t>
  </si>
  <si>
    <t>Tabelle SFM3B: Verbindungen zu 084x-Gebührenteilungsnummern (teilweise kostenlos, für die Nutzung von Diens-ten oder für Anrufe mit vorbezahlten Karten) über Fest- und Mobilfunkanschlüsse</t>
  </si>
  <si>
    <t>davon für Internetzugang</t>
  </si>
  <si>
    <t>Tabelle SFM3C: Verbindungen zu 090x-Dienstnummern (Premium Rate Service) über Fest- und Mobilfunkanschlüsse</t>
  </si>
  <si>
    <t>Gesamtanzahl der Verbindungen zu Kurznummern (für den Zeitraum 01.01. bis 31.12.)</t>
  </si>
  <si>
    <t>Nummer 112 (Notruf)</t>
  </si>
  <si>
    <t>Festnetz</t>
  </si>
  <si>
    <t>Nummer 117 (Polizei)</t>
  </si>
  <si>
    <t>Nummer 118 (Feuerwehr)</t>
  </si>
  <si>
    <t>Nummer 143 (Dargebotene Hand)</t>
  </si>
  <si>
    <t>Nummer 144 (Sanitätsnotruf)</t>
  </si>
  <si>
    <t>Nummer 147 (Kinder- und Jugendnotruf)</t>
  </si>
  <si>
    <t>Andere Kurznummern</t>
  </si>
  <si>
    <t>Gesamtanzahl Verbindungen zu Kurz-nummern</t>
  </si>
  <si>
    <t>a) Diese Information wurde vor 2003 nicht erfasst.</t>
  </si>
  <si>
    <t>Gesamtzahl der Anrufe auf Verzeichnisauskunftsdienste vom 01.01. bis 31.12.</t>
  </si>
  <si>
    <t>a) Diese Information wurde vor 2007 nicht erfasst.</t>
  </si>
  <si>
    <t>b) Schätzungen</t>
  </si>
  <si>
    <t>Tabelle SFM4: Andere Dienste auf Festnetz- und Mobilfunkanschlüssen</t>
  </si>
  <si>
    <t>Tabelle SFM5B: Andere Dienste auf Festnetz- und Mobilfunkanschlüssen</t>
  </si>
  <si>
    <t>Anrufe auf Verzeichnisauskunftsdienste mit 18xy-Nummern</t>
  </si>
  <si>
    <t>Appels au service de renseignements des annuaires selon le numéro 18xy</t>
  </si>
  <si>
    <t>Gesamtzahl Anrufe aus dem Festnetz</t>
  </si>
  <si>
    <t>Davon auf die Nummer 1802</t>
  </si>
  <si>
    <t>Davon auf die Nummer 1811</t>
  </si>
  <si>
    <t>Davon auf die Nummer 1813</t>
  </si>
  <si>
    <t>Davon auf die Nummer 1818</t>
  </si>
  <si>
    <t>Davon auf die Nummer 1899</t>
  </si>
  <si>
    <t>in % des Totals Festnetz</t>
  </si>
  <si>
    <t>Andere 18xy-Nummern</t>
  </si>
  <si>
    <t>Gesamtzahl Anrufe aus dem Mobil-funknetz</t>
  </si>
  <si>
    <t>Gesamtzahl Anrufe aus dem Fest- und Mobilfunknetz</t>
  </si>
  <si>
    <t>in % des Totals Fest- und Mobilfunknetz</t>
  </si>
  <si>
    <t xml:space="preserve">Hinweis: </t>
  </si>
  <si>
    <t>a) Schätzungen</t>
  </si>
  <si>
    <t xml:space="preserve">Tabelle SFM2: Andere Dienste auf Fest- und Mobilfunknetzen </t>
  </si>
  <si>
    <t>1. Servizio di trascrizione per audiolesi e Servizio di commutazione per ipovedenti (SFM2)</t>
  </si>
  <si>
    <t>2. Servizi di telecomunicazione tramite i numeri 0800, 084x e 0900</t>
  </si>
  <si>
    <t>3.1 Numero totale di comunicazioni stabilite verso i numeri brevi (SFM4)</t>
  </si>
  <si>
    <t>4. Servizio di informazioni sugli elenchi telefonici</t>
  </si>
  <si>
    <t>Tabella SFM2: Altri servizi tramite collegamenti di rete fissa e mobile</t>
  </si>
  <si>
    <t>Servizio di trascrizione per audiolesi e Servizio di commutazione per ipovedenti</t>
  </si>
  <si>
    <t>Servizio di trascrizione per audiolesi</t>
  </si>
  <si>
    <t>Numero di comunicazioni stabilite da e per audiolesi (in unità, per il periodo 01.01-31.12)</t>
  </si>
  <si>
    <t>Durata totale delle comunicazioni stabilite da e per audiolesi (in minuti, per il periodo 01.01-31.12)</t>
  </si>
  <si>
    <t>Durata media delle comunicazioni stabilite da e per audiolesi (in minuti)</t>
  </si>
  <si>
    <t>Servizio di commutazione per ipovedenti</t>
  </si>
  <si>
    <t>Numero di persone registrate in quanto ipovedenti (al 31.12)</t>
  </si>
  <si>
    <t>Numero di comunicazioni stabilite (in unità, per il periodo 01.01-31.12)</t>
  </si>
  <si>
    <t>Durata totale delle comunicazioni stabilite (in minuti, per il periodo 01.01-31.12)</t>
  </si>
  <si>
    <t>Durata media delle comunicazioni stabilite (in minuti)</t>
  </si>
  <si>
    <t>Osservazioni:</t>
  </si>
  <si>
    <t>a) Informazione non rilevata nel 1998.</t>
  </si>
  <si>
    <t xml:space="preserve">b) Informazione che non è più rilevata dal 2007. </t>
  </si>
  <si>
    <t>Tabella SFM3A: Numeri di servizi gratuiti 0800 (chiamate completamente gratuite, per chiamate di servizi o chiamate da carte prepagate) via collegamenti di rete fissa e mobile</t>
  </si>
  <si>
    <t>Numero totale di comunicazioni stabilite e durata totale delle comunicazioni stabilite per il periodo 01.01-31.12.</t>
  </si>
  <si>
    <t>Numero totale di comunicazioni stabilite (in milioni di unità)</t>
  </si>
  <si>
    <t>Durata totale delle comunicazioni stabilite (in milioni di minuti)</t>
  </si>
  <si>
    <t>Durata media delle comunicazioni stabilite</t>
  </si>
  <si>
    <t>Su reti mobili</t>
  </si>
  <si>
    <t>Totale</t>
  </si>
  <si>
    <t>Nota bene: A causa di arrotondamenti, le somme non corrispondono sempre esattamente alla somma degli elementi riportati nella tabella.</t>
  </si>
  <si>
    <t xml:space="preserve">Tabella SFM3B: Numeri di servizi 084x per chiamate a ripartizione delle spese (chiamate parzialmente gratuite, per chiamate di servizi o chiamate tramite carte prepagate) via collegamenti di rete fissa e mobile </t>
  </si>
  <si>
    <t>di cui per l'accesso a Internet</t>
  </si>
  <si>
    <t>Tabella SFM3C: Numeri di servizi 090x (Premium Rate Service) via collegamenti di rete fissa e mobile</t>
  </si>
  <si>
    <t>Tabella SFM4: Altri servizi tramite collegamenti di rete fissa e mobile</t>
  </si>
  <si>
    <t>1. Transcription service for the hearing-impaired and switching service for the visually impaired (SFM2)</t>
  </si>
  <si>
    <t>2. Telecommunications services on 0800, 084x and 0900 numbers</t>
  </si>
  <si>
    <t>2.1 Numeri di servizi gratuiti 0800: Numero totale di comunicazioni stabilite e durata totale (SFM3A)</t>
  </si>
  <si>
    <t>2.1 0800 numbers of free services: Total number of calls established and total duration (SFM3A)</t>
  </si>
  <si>
    <t>3. Telecommunication services on short numbers</t>
  </si>
  <si>
    <t>3.1 Total number of calls made to short numbers (SFM4)</t>
  </si>
  <si>
    <t>4. Directory enquiries service</t>
  </si>
  <si>
    <t>4.2 Calls to the directory enquiries service according to the 18xy number (SFM5B)</t>
  </si>
  <si>
    <t>4.1 Numero totale di chiamate al servizio di informazioni sugli elenchi telefonici (SFM5A)</t>
  </si>
  <si>
    <t>4.1 Total number of calls to the directory enquiries service (SFM5A)</t>
  </si>
  <si>
    <t>Table SFM2: Other services on fixed and mobile connections</t>
  </si>
  <si>
    <t>Transcription service for the hearing-impaired</t>
  </si>
  <si>
    <t>Transcription service for the hearing-impaired and switching service for the visually impaired</t>
  </si>
  <si>
    <t>Number of calls established by and for the hearing-impaired (in units, for the period from 01.01 to 31.12)</t>
  </si>
  <si>
    <t>Total duration of calls established by and for the hearing-impaired (in minutes, for the period from 01.01 to 31.12)</t>
  </si>
  <si>
    <t>Average duration of calls established by and for the hearing-impaired (in minutes)</t>
  </si>
  <si>
    <t>Switching service for the visually impaired</t>
  </si>
  <si>
    <t>Number of persons registered as visually impaired (as of 31.12)</t>
  </si>
  <si>
    <t>Number of calls established (in units, for the period from 01.01 to 31.12)</t>
  </si>
  <si>
    <t>Total duration of calls established (in minutes, for the period from 01.01 to 31.12)</t>
  </si>
  <si>
    <t>a) This information was not collected in 1998</t>
  </si>
  <si>
    <t xml:space="preserve">b) This information has no longer been collected since 2007 </t>
  </si>
  <si>
    <t>Table SFM3A: 0800 numbers of free services (totally free calls, for service calls or calls by prepaid cards) on fixed and mobile connections</t>
  </si>
  <si>
    <t>Total number of calls established and total duration of calls established for the period from 01.01 to 31.12.</t>
  </si>
  <si>
    <t>On fixed networks</t>
  </si>
  <si>
    <t>Total number of calls established (in millions of units)</t>
  </si>
  <si>
    <t>Total duration of calls established (in millions of minutes)</t>
  </si>
  <si>
    <t>Average duration of calls established</t>
  </si>
  <si>
    <t>On mobile networks</t>
  </si>
  <si>
    <t>Note: in this table the sums do not always correspond exactly with their constituent elements. These small differences are due to rounding up or down.</t>
  </si>
  <si>
    <t>Table SFM3C: 090x service numbers (Premium Rate Service) on fixed and mobile connections</t>
  </si>
  <si>
    <t>Table SFM3C: services on 084x numbers for shared-cost calls (partially free calls, for service calls or calls using pre-payment cards) using fixed and mobile connections.</t>
  </si>
  <si>
    <t>Total number of calls made and total duration of calls made for the period 01.01 – 31.12.</t>
  </si>
  <si>
    <t>of which for internet access</t>
  </si>
  <si>
    <t xml:space="preserve">Table SFM4: Other services on fixed and mobile connections </t>
  </si>
  <si>
    <t>Number 112 (emergency calls)</t>
  </si>
  <si>
    <t xml:space="preserve">Number 117 (police) </t>
  </si>
  <si>
    <t xml:space="preserve">Number 118 (fire) </t>
  </si>
  <si>
    <t>Number 143 (Samaritans)</t>
  </si>
  <si>
    <t xml:space="preserve">Number 144 (ambulances, emergency calls) </t>
  </si>
  <si>
    <t xml:space="preserve">Number 147 (helpline for children and young people) </t>
  </si>
  <si>
    <t>To other short numbers</t>
  </si>
  <si>
    <t>Total number of calls made to short numbers</t>
  </si>
  <si>
    <t xml:space="preserve">Note: </t>
  </si>
  <si>
    <t>a) This information was not collected before 2003.</t>
  </si>
  <si>
    <t>Total number of calls to the directory enquiries service from 01.01 to 31.12</t>
  </si>
  <si>
    <t>Fixed network</t>
  </si>
  <si>
    <t>Mobile network</t>
  </si>
  <si>
    <t>a) This information was not collected before the 2007 statistics.</t>
  </si>
  <si>
    <t>b) Estimates</t>
  </si>
  <si>
    <t xml:space="preserve">Table SFM5A: Other services on fixed and mobile connections </t>
  </si>
  <si>
    <t xml:space="preserve">Table SFM5B: Other services on fixed and mobile connections </t>
  </si>
  <si>
    <t>Calls to the directory enquiries service according to the 18xy number</t>
  </si>
  <si>
    <t>Total number of calls from the fixed network</t>
  </si>
  <si>
    <t>of which to 1802</t>
  </si>
  <si>
    <t>of which to 1811</t>
  </si>
  <si>
    <t>of which to 1813</t>
  </si>
  <si>
    <t>of which to 1818</t>
  </si>
  <si>
    <t>of which to 1899</t>
  </si>
  <si>
    <t>Other 18xy</t>
  </si>
  <si>
    <t>Total number of calls from the mobile network</t>
  </si>
  <si>
    <t>Total number of calls from the fixed network and mobile network</t>
  </si>
  <si>
    <t xml:space="preserve">in % of the fixed network total </t>
  </si>
  <si>
    <t>in % of the mobile network total</t>
  </si>
  <si>
    <t>in % of the fixed network and mobile network total</t>
  </si>
  <si>
    <t>a) Estimates</t>
  </si>
  <si>
    <t>en % du total du réseau fixe et du réseau mobile</t>
  </si>
  <si>
    <t>in % des Totals Mobilfunknetz</t>
  </si>
  <si>
    <t>3. Servizi di telecomunicazione tramite numeri brevi</t>
  </si>
  <si>
    <t>Numero 112 (chiamate d'emerganza)</t>
  </si>
  <si>
    <t>Numero117 (polizia)</t>
  </si>
  <si>
    <t>Numero 118 (vigili del fuoco)</t>
  </si>
  <si>
    <t>Numero 143 (telefono amico)</t>
  </si>
  <si>
    <t>Numero 147 (linea di assistenza per bambini e giovani)</t>
  </si>
  <si>
    <t>Verso altri numeri brevi</t>
  </si>
  <si>
    <t>Numero totale delle comunicazioni stabilite verso i numeri brevi</t>
  </si>
  <si>
    <t>Osservazione:</t>
  </si>
  <si>
    <t>a) Informazione non rilevata prima del 2003.</t>
  </si>
  <si>
    <t>Sulle reti fisse</t>
  </si>
  <si>
    <t>Sulle reti mobili</t>
  </si>
  <si>
    <t>Reti mobili</t>
  </si>
  <si>
    <t>Reti fisse</t>
  </si>
  <si>
    <t>a) Informazione non rilevata prima della statistica 2007</t>
  </si>
  <si>
    <t>b) Stime</t>
  </si>
  <si>
    <t>Tabella SFM5B: Altri servizi tramite collegamenti di rete fissa e mobile</t>
  </si>
  <si>
    <t xml:space="preserve">Tableau SFM5B : Autres services sur raccordements fixes et mobiles </t>
  </si>
  <si>
    <t>Di cui al 1802</t>
  </si>
  <si>
    <t>Di cui al 1811</t>
  </si>
  <si>
    <t>Di cui al 1813</t>
  </si>
  <si>
    <t>Di cui al 1818</t>
  </si>
  <si>
    <t>Di cui al 1899</t>
  </si>
  <si>
    <t>Altri numeri 18xy</t>
  </si>
  <si>
    <t xml:space="preserve">Totale </t>
  </si>
  <si>
    <t>a) Stime</t>
  </si>
  <si>
    <t>Numero totale di chiamate dalla rete fissa</t>
  </si>
  <si>
    <t>in % del totale della rete fissa</t>
  </si>
  <si>
    <t>4.2 Anrufe auf Verzeichnisauskunftsdienste mit 18xy-Nummern (SFM5B)</t>
  </si>
  <si>
    <t>4.1 Gesamtzahl der Anrufe auf Verzeichnisauskunftsdienste vom 01.01. bis 31.12. (SFM5A)</t>
  </si>
  <si>
    <t>2.3 Numeri di servizi 090x: Numero totale di comunicazioni stabilite e durata totale (SFM3C)</t>
  </si>
  <si>
    <t>2.3 090x service numbers: Total number of calls established and total duration (SFM3C)</t>
  </si>
  <si>
    <t>2.2 Numeri di servizi 084x: Numero totale di comunicazioni stabilite e durata totale (SFM3B)</t>
  </si>
  <si>
    <t>2.2 090x service numbers: Total number of calls established and total duration (SFM3B)</t>
  </si>
  <si>
    <t>Total number of calls made to short numbers (for the period from 01.01 to 31.12)</t>
  </si>
  <si>
    <t>Numero totale di comunicazioni stabilite verso i numeri brevi (per il periodo 01.01-31.12)</t>
  </si>
  <si>
    <t>Tabella SFM5A: Altri servizi tramite collegamenti di rete fissa e mobile</t>
  </si>
  <si>
    <t>Numero totale di chiamate ai servizi d'informazione sugli elenchi dal 01.01 al 31.12</t>
  </si>
  <si>
    <t>Average duration of calls established (in minutes)</t>
  </si>
  <si>
    <t>4.2 Chiamate al servizio di informazioni degli elenchi telefonici secondo il numero 18xy (SFM5B)</t>
  </si>
  <si>
    <t>Chiamate al servizio di informazioni degli elenchi telefonici secondo il numero 18xy</t>
  </si>
  <si>
    <t>Numero totale di chiamate dalla rete mobile</t>
  </si>
  <si>
    <t>in % del totale della rete mobile</t>
  </si>
  <si>
    <t>in % del totale della rete fissa e mobile</t>
  </si>
  <si>
    <t>Tabelle SFM5A: Andere Dienste auf Festnetz- und Mobilfunkanschlüssen</t>
  </si>
  <si>
    <t>Su reti fisse</t>
  </si>
  <si>
    <t>Numero totale di chiamate dalla rete fissa e mobile</t>
  </si>
  <si>
    <t>Numero 144 (pronto soccorso, autoambulanze)</t>
  </si>
  <si>
    <t>-</t>
  </si>
  <si>
    <t>Note:</t>
  </si>
  <si>
    <t xml:space="preserve">a) Cette information n'était pas collectée avant 2002. </t>
  </si>
  <si>
    <t>a) Diese Information wurde vor 2002 nicht erfasst.</t>
  </si>
  <si>
    <t>a) Informazione non rilevata prima del 2002.</t>
  </si>
  <si>
    <t>a) This information was not collected before 2002.</t>
  </si>
  <si>
    <r>
      <t xml:space="preserve">2010 </t>
    </r>
    <r>
      <rPr>
        <vertAlign val="superscript"/>
        <sz val="10"/>
        <color theme="1"/>
        <rFont val="Arial"/>
        <family val="2"/>
      </rPr>
      <t>b)</t>
    </r>
  </si>
  <si>
    <r>
      <t xml:space="preserve">2010 </t>
    </r>
    <r>
      <rPr>
        <vertAlign val="superscript"/>
        <sz val="10"/>
        <color theme="1"/>
        <rFont val="Arial"/>
        <family val="2"/>
      </rPr>
      <t>a)</t>
    </r>
  </si>
  <si>
    <t>Gesamtdauer der von oder für Hörbehinderte(n) hergestellten Verbindungen (in Minuten für den Zeitraum 01.01. bis 31.12.)</t>
  </si>
  <si>
    <t>Ver. 16-17</t>
  </si>
  <si>
    <t>Var.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</si>
</sst>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#,##0.000"/>
    <numFmt numFmtId="168" formatCode="_ * #,##0.0_ ;_ * \-#,##0.0_ ;_ * &quot;-&quot;??_ ;_ @_ "/>
    <numFmt numFmtId="169" formatCode="#,##0.0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scheme val="minor"/>
    </font>
    <font>
      <u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indexed="64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indexed="64"/>
      </left>
      <right style="thin">
        <color indexed="64"/>
      </right>
      <top style="thin">
        <color theme="2" tint="-9.9887081514938816E-2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164" fontId="20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vertical="top"/>
    </xf>
    <xf numFmtId="0" fontId="12" fillId="0" borderId="0" xfId="0" applyFont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left" wrapText="1" shrinkToFit="1"/>
      <protection hidden="1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NumberFormat="1" applyAlignment="1"/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0" xfId="0" applyAlignment="1"/>
    <xf numFmtId="0" fontId="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vertical="center" wrapText="1"/>
      <protection hidden="1"/>
    </xf>
    <xf numFmtId="3" fontId="0" fillId="0" borderId="3" xfId="0" applyNumberFormat="1" applyBorder="1"/>
    <xf numFmtId="166" fontId="0" fillId="0" borderId="0" xfId="0" applyNumberFormat="1"/>
    <xf numFmtId="0" fontId="0" fillId="0" borderId="9" xfId="0" applyFont="1" applyBorder="1" applyAlignment="1" applyProtection="1">
      <alignment horizontal="left" vertical="center" wrapText="1"/>
      <protection hidden="1"/>
    </xf>
    <xf numFmtId="3" fontId="0" fillId="0" borderId="8" xfId="0" applyNumberFormat="1" applyBorder="1" applyProtection="1"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 wrapText="1"/>
      <protection hidden="1"/>
    </xf>
    <xf numFmtId="3" fontId="0" fillId="0" borderId="3" xfId="0" applyNumberFormat="1" applyBorder="1" applyAlignment="1">
      <alignment horizontal="right"/>
    </xf>
    <xf numFmtId="3" fontId="0" fillId="0" borderId="11" xfId="0" applyNumberFormat="1" applyBorder="1" applyProtection="1">
      <protection locked="0"/>
    </xf>
    <xf numFmtId="0" fontId="15" fillId="0" borderId="5" xfId="0" applyFont="1" applyBorder="1" applyAlignment="1" applyProtection="1">
      <alignment vertical="center" wrapText="1"/>
      <protection hidden="1"/>
    </xf>
    <xf numFmtId="3" fontId="0" fillId="0" borderId="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0" fontId="16" fillId="0" borderId="0" xfId="0" applyFont="1" applyFill="1" applyProtection="1">
      <protection hidden="1"/>
    </xf>
    <xf numFmtId="3" fontId="0" fillId="0" borderId="0" xfId="0" applyNumberFormat="1" applyAlignment="1" applyProtection="1"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0" fontId="8" fillId="0" borderId="0" xfId="0" applyFont="1" applyProtection="1">
      <protection hidden="1"/>
    </xf>
    <xf numFmtId="0" fontId="0" fillId="0" borderId="15" xfId="0" applyBorder="1" applyProtection="1">
      <protection locked="0"/>
    </xf>
    <xf numFmtId="3" fontId="0" fillId="0" borderId="15" xfId="0" applyNumberForma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left" vertical="center" wrapText="1"/>
      <protection hidden="1"/>
    </xf>
    <xf numFmtId="165" fontId="0" fillId="0" borderId="8" xfId="0" applyNumberFormat="1" applyBorder="1" applyProtection="1"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 wrapText="1"/>
      <protection hidden="1"/>
    </xf>
    <xf numFmtId="165" fontId="0" fillId="0" borderId="7" xfId="0" applyNumberFormat="1" applyFont="1" applyBorder="1"/>
    <xf numFmtId="165" fontId="0" fillId="0" borderId="23" xfId="0" applyNumberFormat="1" applyFont="1" applyBorder="1"/>
    <xf numFmtId="0" fontId="1" fillId="0" borderId="2" xfId="0" applyFont="1" applyBorder="1" applyAlignment="1" applyProtection="1">
      <alignment horizontal="center" vertical="center" wrapText="1"/>
      <protection hidden="1"/>
    </xf>
    <xf numFmtId="0" fontId="18" fillId="0" borderId="0" xfId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left" vertical="center" wrapText="1" shrinkToFit="1"/>
      <protection hidden="1"/>
    </xf>
    <xf numFmtId="0" fontId="0" fillId="0" borderId="20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Protection="1">
      <protection locked="0"/>
    </xf>
    <xf numFmtId="0" fontId="1" fillId="0" borderId="9" xfId="0" applyFont="1" applyBorder="1" applyAlignment="1" applyProtection="1">
      <alignment horizontal="left" vertical="center" wrapText="1"/>
      <protection hidden="1"/>
    </xf>
    <xf numFmtId="3" fontId="0" fillId="0" borderId="3" xfId="0" applyNumberFormat="1" applyBorder="1" applyAlignment="1" applyProtection="1">
      <alignment horizontal="right" vertical="center"/>
      <protection locked="0"/>
    </xf>
    <xf numFmtId="2" fontId="0" fillId="0" borderId="27" xfId="0" applyNumberFormat="1" applyFont="1" applyBorder="1" applyProtection="1">
      <protection locked="0"/>
    </xf>
    <xf numFmtId="2" fontId="0" fillId="0" borderId="28" xfId="0" applyNumberFormat="1" applyFont="1" applyBorder="1" applyProtection="1">
      <protection locked="0"/>
    </xf>
    <xf numFmtId="3" fontId="0" fillId="0" borderId="27" xfId="0" applyNumberFormat="1" applyFont="1" applyBorder="1" applyProtection="1">
      <protection locked="0"/>
    </xf>
    <xf numFmtId="3" fontId="0" fillId="0" borderId="28" xfId="0" applyNumberFormat="1" applyFont="1" applyBorder="1" applyProtection="1">
      <protection locked="0"/>
    </xf>
    <xf numFmtId="3" fontId="0" fillId="0" borderId="29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165" fontId="0" fillId="0" borderId="36" xfId="0" applyNumberFormat="1" applyBorder="1" applyAlignment="1" applyProtection="1">
      <alignment vertical="center"/>
      <protection locked="0"/>
    </xf>
    <xf numFmtId="3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Border="1" applyProtection="1">
      <protection hidden="1"/>
    </xf>
    <xf numFmtId="10" fontId="0" fillId="0" borderId="8" xfId="0" applyNumberFormat="1" applyBorder="1" applyProtection="1">
      <protection locked="0"/>
    </xf>
    <xf numFmtId="0" fontId="0" fillId="0" borderId="8" xfId="0" applyNumberFormat="1" applyBorder="1" applyAlignment="1" applyProtection="1">
      <alignment wrapText="1"/>
      <protection hidden="1"/>
    </xf>
    <xf numFmtId="0" fontId="1" fillId="0" borderId="8" xfId="0" applyFont="1" applyBorder="1" applyProtection="1">
      <protection hidden="1"/>
    </xf>
    <xf numFmtId="165" fontId="0" fillId="0" borderId="37" xfId="0" applyNumberFormat="1" applyBorder="1" applyAlignment="1" applyProtection="1">
      <alignment vertical="center"/>
      <protection locked="0"/>
    </xf>
    <xf numFmtId="0" fontId="0" fillId="0" borderId="19" xfId="0" applyBorder="1" applyProtection="1">
      <protection hidden="1"/>
    </xf>
    <xf numFmtId="3" fontId="0" fillId="0" borderId="16" xfId="0" applyNumberFormat="1" applyBorder="1"/>
    <xf numFmtId="3" fontId="0" fillId="0" borderId="16" xfId="0" applyNumberFormat="1" applyBorder="1" applyAlignment="1">
      <alignment horizontal="right"/>
    </xf>
    <xf numFmtId="3" fontId="0" fillId="0" borderId="16" xfId="0" applyNumberFormat="1" applyBorder="1" applyAlignment="1" applyProtection="1">
      <alignment horizontal="right"/>
      <protection locked="0"/>
    </xf>
    <xf numFmtId="0" fontId="0" fillId="0" borderId="38" xfId="0" applyFont="1" applyBorder="1" applyAlignment="1" applyProtection="1">
      <alignment vertical="center" wrapText="1"/>
      <protection hidden="1"/>
    </xf>
    <xf numFmtId="0" fontId="0" fillId="0" borderId="38" xfId="0" applyBorder="1" applyProtection="1">
      <protection hidden="1"/>
    </xf>
    <xf numFmtId="0" fontId="0" fillId="0" borderId="39" xfId="0" applyBorder="1" applyProtection="1">
      <protection hidden="1"/>
    </xf>
    <xf numFmtId="3" fontId="0" fillId="0" borderId="41" xfId="0" applyNumberFormat="1" applyBorder="1" applyProtection="1">
      <protection locked="0"/>
    </xf>
    <xf numFmtId="3" fontId="0" fillId="0" borderId="41" xfId="0" applyNumberFormat="1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0" fontId="1" fillId="0" borderId="38" xfId="0" applyFont="1" applyBorder="1" applyAlignment="1" applyProtection="1">
      <alignment vertical="center" wrapText="1"/>
      <protection hidden="1"/>
    </xf>
    <xf numFmtId="0" fontId="1" fillId="0" borderId="38" xfId="0" applyFont="1" applyBorder="1" applyProtection="1">
      <protection hidden="1"/>
    </xf>
    <xf numFmtId="3" fontId="1" fillId="0" borderId="16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" fillId="0" borderId="16" xfId="0" applyNumberFormat="1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" fillId="0" borderId="21" xfId="0" applyNumberFormat="1" applyFont="1" applyBorder="1" applyProtection="1">
      <protection locked="0"/>
    </xf>
    <xf numFmtId="165" fontId="1" fillId="0" borderId="22" xfId="0" applyNumberFormat="1" applyFont="1" applyBorder="1"/>
    <xf numFmtId="165" fontId="1" fillId="0" borderId="7" xfId="0" applyNumberFormat="1" applyFont="1" applyBorder="1"/>
    <xf numFmtId="3" fontId="0" fillId="0" borderId="16" xfId="0" applyNumberFormat="1" applyFont="1" applyBorder="1" applyAlignment="1" applyProtection="1">
      <alignment horizontal="right"/>
      <protection locked="0"/>
    </xf>
    <xf numFmtId="3" fontId="0" fillId="0" borderId="40" xfId="0" applyNumberFormat="1" applyFont="1" applyBorder="1" applyAlignment="1" applyProtection="1">
      <alignment horizontal="right"/>
      <protection locked="0"/>
    </xf>
    <xf numFmtId="3" fontId="0" fillId="0" borderId="26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protection locked="0"/>
    </xf>
    <xf numFmtId="4" fontId="0" fillId="0" borderId="8" xfId="0" applyNumberFormat="1" applyBorder="1" applyAlignment="1" applyProtection="1">
      <protection locked="0"/>
    </xf>
    <xf numFmtId="3" fontId="0" fillId="0" borderId="8" xfId="0" applyNumberFormat="1" applyBorder="1" applyAlignment="1" applyProtection="1">
      <protection locked="0"/>
    </xf>
    <xf numFmtId="4" fontId="0" fillId="0" borderId="19" xfId="0" applyNumberFormat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0" xfId="0" applyNumberFormat="1" applyBorder="1" applyAlignment="1" applyProtection="1">
      <protection locked="0"/>
    </xf>
    <xf numFmtId="3" fontId="0" fillId="0" borderId="11" xfId="0" applyNumberFormat="1" applyBorder="1" applyAlignment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1" xfId="0" applyNumberFormat="1" applyBorder="1" applyProtection="1">
      <protection locked="0"/>
    </xf>
    <xf numFmtId="0" fontId="0" fillId="0" borderId="12" xfId="0" applyFont="1" applyBorder="1" applyAlignment="1" applyProtection="1">
      <alignment horizontal="left" vertical="center" wrapText="1" indent="1"/>
      <protection hidden="1"/>
    </xf>
    <xf numFmtId="0" fontId="0" fillId="0" borderId="9" xfId="0" applyFont="1" applyBorder="1" applyAlignment="1" applyProtection="1">
      <alignment horizontal="left" vertical="center" wrapText="1" indent="1"/>
      <protection hidden="1"/>
    </xf>
    <xf numFmtId="0" fontId="0" fillId="0" borderId="8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locked="0"/>
    </xf>
    <xf numFmtId="9" fontId="0" fillId="0" borderId="8" xfId="0" applyNumberFormat="1" applyFont="1" applyBorder="1" applyAlignment="1" applyProtection="1">
      <alignment horizontal="right" vertical="center"/>
      <protection locked="0"/>
    </xf>
    <xf numFmtId="9" fontId="0" fillId="0" borderId="8" xfId="0" applyNumberFormat="1" applyFont="1" applyBorder="1" applyAlignment="1" applyProtection="1">
      <alignment vertical="center"/>
      <protection locked="0"/>
    </xf>
    <xf numFmtId="165" fontId="0" fillId="0" borderId="8" xfId="0" applyNumberFormat="1" applyBorder="1" applyAlignment="1" applyProtection="1">
      <protection locked="0"/>
    </xf>
    <xf numFmtId="9" fontId="0" fillId="0" borderId="8" xfId="0" applyNumberFormat="1" applyBorder="1" applyProtection="1">
      <protection locked="0"/>
    </xf>
    <xf numFmtId="0" fontId="0" fillId="0" borderId="0" xfId="0" applyFill="1" applyAlignment="1">
      <alignment vertical="top"/>
    </xf>
    <xf numFmtId="10" fontId="0" fillId="0" borderId="0" xfId="0" applyNumberFormat="1"/>
    <xf numFmtId="0" fontId="0" fillId="0" borderId="4" xfId="0" applyFont="1" applyBorder="1" applyAlignment="1" applyProtection="1">
      <alignment vertical="center"/>
      <protection hidden="1"/>
    </xf>
    <xf numFmtId="3" fontId="0" fillId="0" borderId="9" xfId="0" applyNumberFormat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3" fontId="0" fillId="0" borderId="29" xfId="0" applyNumberFormat="1" applyBorder="1" applyAlignment="1" applyProtection="1">
      <protection locked="0"/>
    </xf>
    <xf numFmtId="0" fontId="18" fillId="0" borderId="0" xfId="1" applyFill="1" applyAlignment="1" applyProtection="1">
      <alignment vertical="center"/>
      <protection hidden="1"/>
    </xf>
    <xf numFmtId="0" fontId="18" fillId="0" borderId="0" xfId="1" applyFill="1" applyAlignment="1" applyProtection="1">
      <alignment vertical="center"/>
      <protection locked="0"/>
    </xf>
    <xf numFmtId="0" fontId="18" fillId="2" borderId="0" xfId="1" applyFill="1" applyProtection="1">
      <protection locked="0"/>
    </xf>
    <xf numFmtId="0" fontId="18" fillId="0" borderId="0" xfId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19" xfId="0" applyNumberFormat="1" applyFont="1" applyBorder="1" applyProtection="1"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165" fontId="0" fillId="0" borderId="7" xfId="0" applyNumberFormat="1" applyFont="1" applyBorder="1" applyAlignment="1" applyProtection="1">
      <protection locked="0"/>
    </xf>
    <xf numFmtId="165" fontId="0" fillId="0" borderId="22" xfId="0" applyNumberFormat="1" applyFont="1" applyBorder="1" applyAlignment="1" applyProtection="1">
      <protection locked="0"/>
    </xf>
    <xf numFmtId="3" fontId="0" fillId="0" borderId="0" xfId="0" applyNumberFormat="1" applyFont="1" applyBorder="1" applyAlignment="1" applyProtection="1"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protection locked="0"/>
    </xf>
    <xf numFmtId="165" fontId="0" fillId="0" borderId="0" xfId="0" applyNumberFormat="1" applyFont="1" applyBorder="1" applyAlignment="1" applyProtection="1"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3" fontId="0" fillId="0" borderId="14" xfId="0" applyNumberFormat="1" applyBorder="1" applyProtection="1">
      <protection locked="0"/>
    </xf>
    <xf numFmtId="165" fontId="0" fillId="0" borderId="23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22" xfId="0" applyNumberFormat="1" applyFon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0" fontId="0" fillId="0" borderId="17" xfId="0" applyFont="1" applyBorder="1" applyAlignment="1" applyProtection="1">
      <alignment horizontal="left" vertical="center" wrapText="1" indent="1"/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2" xfId="0" applyNumberFormat="1" applyBorder="1" applyAlignment="1" applyProtection="1">
      <alignment horizontal="right"/>
      <protection locked="0"/>
    </xf>
    <xf numFmtId="166" fontId="0" fillId="0" borderId="0" xfId="0" applyNumberFormat="1" applyProtection="1">
      <protection locked="0"/>
    </xf>
    <xf numFmtId="3" fontId="0" fillId="0" borderId="29" xfId="0" applyNumberFormat="1" applyBorder="1" applyAlignment="1" applyProtection="1">
      <alignment horizontal="right"/>
      <protection locked="0"/>
    </xf>
    <xf numFmtId="3" fontId="0" fillId="0" borderId="33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2" fontId="0" fillId="0" borderId="18" xfId="0" applyNumberFormat="1" applyBorder="1" applyAlignment="1" applyProtection="1">
      <alignment vertical="center"/>
      <protection locked="0"/>
    </xf>
    <xf numFmtId="3" fontId="0" fillId="0" borderId="18" xfId="0" applyNumberFormat="1" applyBorder="1" applyProtection="1"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/>
      <protection locked="0"/>
    </xf>
    <xf numFmtId="2" fontId="0" fillId="0" borderId="25" xfId="0" applyNumberFormat="1" applyBorder="1" applyProtection="1"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4" fontId="0" fillId="0" borderId="29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0" fontId="1" fillId="0" borderId="24" xfId="0" applyFont="1" applyBorder="1" applyAlignment="1" applyProtection="1">
      <alignment horizontal="left" vertical="center" wrapText="1"/>
      <protection hidden="1"/>
    </xf>
    <xf numFmtId="167" fontId="0" fillId="0" borderId="11" xfId="0" applyNumberFormat="1" applyBorder="1" applyAlignment="1" applyProtection="1"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wrapText="1" shrinkToFit="1"/>
      <protection hidden="1"/>
    </xf>
    <xf numFmtId="165" fontId="0" fillId="0" borderId="42" xfId="0" applyNumberFormat="1" applyBorder="1" applyAlignment="1" applyProtection="1">
      <alignment horizontal="right"/>
      <protection locked="0"/>
    </xf>
    <xf numFmtId="165" fontId="1" fillId="0" borderId="43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 vertical="top" wrapText="1"/>
      <protection locked="0"/>
    </xf>
    <xf numFmtId="2" fontId="21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3" fontId="23" fillId="0" borderId="0" xfId="0" applyNumberFormat="1" applyFont="1" applyBorder="1" applyAlignment="1" applyProtection="1">
      <alignment horizontal="right" vertical="top" wrapText="1"/>
      <protection locked="0"/>
    </xf>
    <xf numFmtId="2" fontId="23" fillId="0" borderId="0" xfId="0" applyNumberFormat="1" applyFont="1" applyBorder="1" applyAlignment="1" applyProtection="1">
      <alignment horizontal="right" vertical="top" wrapText="1"/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protection locked="0"/>
    </xf>
    <xf numFmtId="164" fontId="0" fillId="0" borderId="0" xfId="0" applyNumberFormat="1" applyFill="1" applyProtection="1">
      <protection locked="0"/>
    </xf>
    <xf numFmtId="166" fontId="0" fillId="0" borderId="0" xfId="0" applyNumberForma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169" fontId="0" fillId="0" borderId="3" xfId="0" applyNumberFormat="1" applyBorder="1" applyProtection="1"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Alignment="1" applyProtection="1"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Fill="1"/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166" fontId="24" fillId="0" borderId="0" xfId="2" applyNumberFormat="1" applyFont="1" applyAlignment="1" applyProtection="1">
      <alignment horizontal="right" vertical="top" wrapText="1"/>
      <protection locked="0"/>
    </xf>
    <xf numFmtId="166" fontId="24" fillId="0" borderId="0" xfId="2" applyNumberFormat="1" applyFont="1" applyAlignment="1" applyProtection="1">
      <alignment horizontal="right"/>
      <protection locked="0"/>
    </xf>
    <xf numFmtId="166" fontId="25" fillId="0" borderId="0" xfId="2" applyNumberFormat="1" applyFon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right" indent="1"/>
      <protection locked="0"/>
    </xf>
    <xf numFmtId="166" fontId="1" fillId="0" borderId="0" xfId="0" applyNumberFormat="1" applyFont="1" applyProtection="1">
      <protection locked="0"/>
    </xf>
    <xf numFmtId="165" fontId="0" fillId="0" borderId="7" xfId="0" applyNumberFormat="1" applyBorder="1" applyAlignment="1" applyProtection="1">
      <alignment horizontal="right" vertical="center"/>
      <protection locked="0"/>
    </xf>
    <xf numFmtId="165" fontId="1" fillId="0" borderId="7" xfId="0" applyNumberFormat="1" applyFont="1" applyBorder="1" applyAlignment="1" applyProtection="1">
      <alignment horizontal="right" vertical="center"/>
      <protection locked="0"/>
    </xf>
    <xf numFmtId="3" fontId="0" fillId="0" borderId="41" xfId="0" applyNumberFormat="1" applyBorder="1"/>
    <xf numFmtId="3" fontId="0" fillId="0" borderId="15" xfId="0" applyNumberFormat="1" applyBorder="1"/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22" xfId="0" applyNumberFormat="1" applyFont="1" applyBorder="1" applyAlignment="1" applyProtection="1">
      <alignment horizontal="center" vertical="center"/>
      <protection locked="0"/>
    </xf>
    <xf numFmtId="3" fontId="0" fillId="0" borderId="15" xfId="0" applyNumberFormat="1" applyBorder="1" applyProtection="1"/>
    <xf numFmtId="165" fontId="0" fillId="0" borderId="7" xfId="0" applyNumberFormat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vertical="center"/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57150</xdr:rowOff>
        </xdr:from>
        <xdr:to>
          <xdr:col>5</xdr:col>
          <xdr:colOff>638175</xdr:colOff>
          <xdr:row>8</xdr:row>
          <xdr:rowOff>95250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Q25"/>
  <sheetViews>
    <sheetView showGridLines="0" showRowColHeaders="0" tabSelected="1" zoomScaleNormal="100" workbookViewId="0">
      <selection activeCell="B14" sqref="B14"/>
    </sheetView>
  </sheetViews>
  <sheetFormatPr baseColWidth="10" defaultColWidth="11.5703125" defaultRowHeight="12.75" x14ac:dyDescent="0.2"/>
  <cols>
    <col min="1" max="1" width="4.28515625" style="3" customWidth="1"/>
    <col min="2" max="2" width="8" style="3" customWidth="1"/>
    <col min="3" max="3" width="4.28515625" style="3" customWidth="1"/>
    <col min="4" max="7" width="11.5703125" style="3"/>
    <col min="8" max="8" width="11.5703125" style="3" customWidth="1"/>
    <col min="9" max="16384" width="11.5703125" style="3"/>
  </cols>
  <sheetData>
    <row r="1" spans="1:17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" customHeight="1" x14ac:dyDescent="0.2">
      <c r="A7" s="7"/>
      <c r="B7" s="13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 x14ac:dyDescent="0.2">
      <c r="A8" s="7"/>
      <c r="B8" s="13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 x14ac:dyDescent="0.2">
      <c r="A9" s="7"/>
      <c r="B9" s="13" t="s">
        <v>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 x14ac:dyDescent="0.2">
      <c r="A10" s="7"/>
      <c r="B10" s="14" t="s">
        <v>12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">
      <c r="A11" s="7"/>
      <c r="B11" s="1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x14ac:dyDescent="0.2">
      <c r="A12" s="7"/>
      <c r="B12" s="16" t="str">
        <f>IF(desc!$B$1=1,desc!$A$6,IF(desc!$B$1=2,desc!$B$6,IF(desc!$B$1=3,desc!$C$6,desc!$D$6)))</f>
        <v>Other public telephone services</v>
      </c>
      <c r="C12" s="17"/>
      <c r="D12" s="1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">
      <c r="A13" s="7"/>
      <c r="B13" s="18"/>
      <c r="C13" s="17"/>
      <c r="D13" s="1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24" customFormat="1" ht="20.45" customHeight="1" x14ac:dyDescent="0.2">
      <c r="A14" s="62"/>
      <c r="B14" s="63"/>
      <c r="C14" s="64" t="str">
        <f>IF(desc!$B$1=1,desc!$A$7,IF(desc!$B$1=2,desc!$B$7,IF(desc!$B$1=3,desc!$C$7,desc!$D$7)))</f>
        <v>1. Transcription service for the hearing-impaired and switching service for the visually impaired (SFM2)</v>
      </c>
      <c r="D14" s="139"/>
      <c r="E14" s="140"/>
      <c r="F14" s="140"/>
      <c r="G14" s="140"/>
      <c r="H14" s="140"/>
      <c r="I14" s="140"/>
      <c r="J14" s="140"/>
      <c r="K14" s="140"/>
      <c r="L14" s="140"/>
      <c r="M14" s="62"/>
      <c r="N14" s="62"/>
      <c r="O14" s="62"/>
      <c r="P14" s="62"/>
      <c r="Q14" s="62"/>
    </row>
    <row r="15" spans="1:17" s="24" customFormat="1" ht="20.45" customHeight="1" x14ac:dyDescent="0.2">
      <c r="A15" s="62"/>
      <c r="B15" s="177"/>
      <c r="C15" s="64" t="str">
        <f>IF(desc!$B$1=1,desc!$A8,IF(desc!$B$1=2,desc!$B8,IF(desc!$B$1=3,desc!$C8,desc!$D8)))</f>
        <v>2. Telecommunications services on 0800, 084x and 0900 numbers</v>
      </c>
      <c r="D15" s="178"/>
      <c r="E15" s="3"/>
      <c r="F15" s="3"/>
      <c r="G15" s="3"/>
      <c r="K15" s="62"/>
      <c r="L15" s="62"/>
      <c r="M15" s="62"/>
      <c r="N15" s="62"/>
      <c r="O15" s="62"/>
      <c r="P15" s="62"/>
      <c r="Q15" s="62"/>
    </row>
    <row r="16" spans="1:17" ht="15" x14ac:dyDescent="0.25">
      <c r="A16" s="7"/>
      <c r="B16" s="179"/>
      <c r="C16" s="18"/>
      <c r="D16" s="46" t="str">
        <f>IF(desc!$B$1=1,desc!$A9,IF(desc!$B$1=2,desc!$B9,IF(desc!$B$1=3,desc!$C9,desc!$D9)))</f>
        <v>2.1 0800 numbers of free services: Total number of calls established and total duration (SFM3A)</v>
      </c>
      <c r="E16" s="142"/>
      <c r="F16" s="142"/>
      <c r="G16" s="142"/>
      <c r="H16" s="61"/>
      <c r="I16" s="61"/>
      <c r="J16" s="61"/>
      <c r="K16" s="61"/>
      <c r="L16" s="61"/>
      <c r="M16" s="7"/>
      <c r="N16" s="7"/>
      <c r="O16" s="7"/>
      <c r="P16" s="7"/>
      <c r="Q16" s="7"/>
    </row>
    <row r="17" spans="1:17" ht="15" x14ac:dyDescent="0.25">
      <c r="A17" s="7"/>
      <c r="B17" s="179"/>
      <c r="C17" s="18"/>
      <c r="D17" s="46" t="str">
        <f>IF(desc!$B$1=1,desc!$A10,IF(desc!$B$1=2,desc!$B10,IF(desc!$B$1=3,desc!$C10,desc!$D10)))</f>
        <v>2.2 090x service numbers: Total number of calls established and total duration (SFM3B)</v>
      </c>
      <c r="E17" s="142"/>
      <c r="F17" s="142"/>
      <c r="G17" s="142"/>
      <c r="H17" s="142"/>
      <c r="I17" s="61"/>
      <c r="J17" s="61"/>
      <c r="K17" s="61"/>
      <c r="L17" s="61"/>
      <c r="M17" s="7"/>
      <c r="N17" s="7"/>
      <c r="O17" s="7"/>
      <c r="P17" s="7"/>
      <c r="Q17" s="7"/>
    </row>
    <row r="18" spans="1:17" ht="15" x14ac:dyDescent="0.25">
      <c r="A18" s="7"/>
      <c r="B18" s="179"/>
      <c r="C18" s="18"/>
      <c r="D18" s="46" t="str">
        <f>IF(desc!$B$1=1,desc!$A11,IF(desc!$B$1=2,desc!$B11,IF(desc!$B$1=3,desc!$C11,desc!$D11)))</f>
        <v>2.3 090x service numbers: Total number of calls established and total duration (SFM3C)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7"/>
      <c r="P18" s="7"/>
      <c r="Q18" s="7"/>
    </row>
    <row r="19" spans="1:17" s="24" customFormat="1" ht="20.45" customHeight="1" x14ac:dyDescent="0.2">
      <c r="A19" s="62"/>
      <c r="B19" s="177"/>
      <c r="C19" s="64" t="str">
        <f>IF(desc!$B$1=1,desc!$A12,IF(desc!$B$1=2,desc!$B12,IF(desc!$B$1=3,desc!$C12,desc!$D12)))</f>
        <v>3. Telecommunication services on short numbers</v>
      </c>
      <c r="D19" s="178"/>
      <c r="E19" s="3"/>
      <c r="F19" s="3"/>
      <c r="G19" s="3"/>
      <c r="H19" s="3"/>
      <c r="I19" s="3"/>
      <c r="J19" s="65"/>
      <c r="K19" s="62"/>
      <c r="L19" s="62"/>
      <c r="M19" s="62"/>
      <c r="N19" s="62"/>
      <c r="O19" s="62"/>
      <c r="P19" s="62"/>
      <c r="Q19" s="62"/>
    </row>
    <row r="20" spans="1:17" ht="15" x14ac:dyDescent="0.25">
      <c r="A20" s="7"/>
      <c r="B20" s="180"/>
      <c r="C20" s="18"/>
      <c r="D20" s="46" t="str">
        <f>IF(desc!$B$1=1,desc!$A13,IF(desc!$B$1=2,desc!$B13,IF(desc!$B$1=3,desc!$C13,desc!$D13)))</f>
        <v>3.1 Total number of calls made to short numbers (SFM4)</v>
      </c>
      <c r="E20" s="142"/>
      <c r="F20" s="142"/>
      <c r="G20" s="142"/>
      <c r="H20" s="61"/>
      <c r="I20" s="141"/>
      <c r="J20" s="141"/>
      <c r="K20" s="61"/>
      <c r="L20" s="7"/>
      <c r="M20" s="7"/>
      <c r="N20" s="7"/>
      <c r="O20" s="7"/>
      <c r="P20" s="7"/>
      <c r="Q20" s="7"/>
    </row>
    <row r="21" spans="1:17" ht="20.45" customHeight="1" x14ac:dyDescent="0.25">
      <c r="A21" s="7"/>
      <c r="B21" s="18"/>
      <c r="C21" s="19" t="str">
        <f>IF(desc!$B$1=1,desc!$A14,IF(desc!$B$1=2,desc!$B14,IF(desc!$B$1=3,desc!$C14,desc!$D14)))</f>
        <v>4. Directory enquiries service</v>
      </c>
      <c r="D21" s="46"/>
      <c r="E21" s="7"/>
      <c r="F21" s="7"/>
      <c r="G21" s="7"/>
      <c r="H21" s="7"/>
      <c r="I21" s="66"/>
      <c r="J21" s="66"/>
      <c r="K21" s="7"/>
      <c r="L21" s="7"/>
      <c r="M21" s="7"/>
      <c r="N21" s="7"/>
      <c r="O21" s="7"/>
      <c r="P21" s="7"/>
      <c r="Q21" s="7"/>
    </row>
    <row r="22" spans="1:17" ht="15" x14ac:dyDescent="0.25">
      <c r="A22" s="7"/>
      <c r="B22" s="18"/>
      <c r="C22" s="18"/>
      <c r="D22" s="46" t="str">
        <f>IF(desc!$B$1=1,desc!$A15,IF(desc!$B$1=2,desc!$B15,IF(desc!$B$1=3,desc!$C15,desc!$D15)))</f>
        <v>4.1 Total number of calls to the directory enquiries service (SFM5A)</v>
      </c>
      <c r="E22" s="142"/>
      <c r="F22" s="142"/>
      <c r="G22" s="142"/>
      <c r="H22" s="142"/>
      <c r="I22" s="141"/>
      <c r="J22" s="141"/>
      <c r="K22" s="142"/>
      <c r="L22" s="142"/>
    </row>
    <row r="23" spans="1:17" ht="15" x14ac:dyDescent="0.25">
      <c r="A23" s="7"/>
      <c r="B23" s="18"/>
      <c r="C23" s="18"/>
      <c r="D23" s="46" t="str">
        <f>IF(desc!$B$1=1,desc!$A16,IF(desc!$B$1=2,desc!$B16,IF(desc!$B$1=3,desc!$C16,desc!$D16)))</f>
        <v>4.2 Calls to the directory enquiries service according to the 18xy number (SFM5B)</v>
      </c>
      <c r="E23" s="61"/>
      <c r="F23" s="61"/>
      <c r="G23" s="61"/>
      <c r="H23" s="141"/>
      <c r="I23" s="141"/>
      <c r="J23" s="141"/>
      <c r="K23" s="142"/>
      <c r="L23" s="142"/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7"/>
      <c r="J24" s="66"/>
    </row>
    <row r="25" spans="1:17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</sheetData>
  <sheetProtection sheet="1" formatCells="0" formatColumns="0" formatRows="0" insertColumns="0" insertRows="0" insertHyperlinks="0" deleteColumns="0" deleteRows="0" sort="0" autoFilter="0" pivotTables="0"/>
  <hyperlinks>
    <hyperlink ref="D18:N18" location="Tab_SF3B!A1" display="Tab_SF3B!A1"/>
    <hyperlink ref="C14:L14" location="Tab_SFM2!A1" display="Tab_SFM2!A1"/>
    <hyperlink ref="D16:L16" location="Tab_SFM3A!A1" display="Tab_SFM3A!A1"/>
    <hyperlink ref="D17:L17" location="Tab_SFM3B!A1" display="Tab_SFM3B!A1"/>
    <hyperlink ref="D18:L18" location="Tab_SFM3C!A1" display="Tab_SFM3C!A1"/>
    <hyperlink ref="D20:K20" location="Tab_SFM4!A1" display="Tab_SFM4!A1"/>
    <hyperlink ref="D22:L22" location="Tab_SFM5A!A1" display="Tab_SFM5A!A1"/>
    <hyperlink ref="D23:L23" location="Tab_SFM5B!A1" display="Tab_SFM5B!A1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209550</xdr:colOff>
                    <xdr:row>7</xdr:row>
                    <xdr:rowOff>57150</xdr:rowOff>
                  </from>
                  <to>
                    <xdr:col>5</xdr:col>
                    <xdr:colOff>638175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W23"/>
  <sheetViews>
    <sheetView showGridLines="0" workbookViewId="0">
      <pane xSplit="1" ySplit="4" topLeftCell="O5" activePane="bottomRight" state="frozen"/>
      <selection pane="topRight" activeCell="B1" sqref="B1"/>
      <selection pane="bottomLeft" activeCell="A7" sqref="A7"/>
      <selection pane="bottomRight" activeCell="V19" sqref="V19"/>
    </sheetView>
  </sheetViews>
  <sheetFormatPr baseColWidth="10" defaultColWidth="11.5703125" defaultRowHeight="12.75" x14ac:dyDescent="0.2"/>
  <cols>
    <col min="1" max="1" width="54.42578125" style="3" customWidth="1"/>
    <col min="2" max="14" width="11.5703125" style="3" customWidth="1"/>
    <col min="15" max="19" width="11.5703125" style="3"/>
    <col min="20" max="21" width="10.7109375" style="3" customWidth="1"/>
    <col min="22" max="16384" width="11.5703125" style="3"/>
  </cols>
  <sheetData>
    <row r="1" spans="1:23" ht="34.9" customHeight="1" x14ac:dyDescent="0.2">
      <c r="A1" s="187" t="str">
        <f>IF(desc!$B$1=1,desc!$A17,IF(desc!$B$1=2,desc!$B17,IF(desc!$B$1=3,desc!$C17,desc!$D17)))</f>
        <v>Table SFM2: Other services on fixed and mobile connections</v>
      </c>
    </row>
    <row r="2" spans="1:23" ht="26.45" customHeight="1" x14ac:dyDescent="0.2">
      <c r="A2" s="67" t="str">
        <f>IF(desc!$B$1=1,desc!$A18,IF(desc!$B$1=2,desc!$B18,IF(desc!$B$1=3,desc!$C18,desc!$D18)))</f>
        <v>Transcription service for the hearing-impaired and switching service for the visually impaired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3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3" ht="13.15" customHeight="1" x14ac:dyDescent="0.2">
      <c r="A4" s="25"/>
      <c r="B4" s="5">
        <v>1998</v>
      </c>
      <c r="C4" s="5">
        <v>1999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5">
        <v>2005</v>
      </c>
      <c r="J4" s="5">
        <v>2006</v>
      </c>
      <c r="K4" s="5">
        <v>2007</v>
      </c>
      <c r="L4" s="5">
        <v>2008</v>
      </c>
      <c r="M4" s="5">
        <v>2009</v>
      </c>
      <c r="N4" s="5">
        <v>2010</v>
      </c>
      <c r="O4" s="5">
        <v>2011</v>
      </c>
      <c r="P4" s="5">
        <v>2012</v>
      </c>
      <c r="Q4" s="5">
        <v>2013</v>
      </c>
      <c r="R4" s="5">
        <v>2014</v>
      </c>
      <c r="S4" s="5">
        <v>2015</v>
      </c>
      <c r="T4" s="5">
        <v>2016</v>
      </c>
      <c r="U4" s="5">
        <v>2017</v>
      </c>
      <c r="W4" s="60" t="str">
        <f>IF(desc!$B$1=1,desc!$A31,IF(desc!$B$1=2,desc!$B31,IF(desc!$B$1=3,desc!$C31,desc!$D31)))</f>
        <v>Var. 16-17</v>
      </c>
    </row>
    <row r="5" spans="1:23" x14ac:dyDescent="0.2">
      <c r="A5" s="33" t="str">
        <f>IF(desc!$B$1=1,desc!$A19,IF(desc!$B$1=2,desc!$B19,IF(desc!$B$1=3,desc!$C19,desc!$D19)))</f>
        <v>Transcription service for the hearing-impaired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W5" s="162"/>
    </row>
    <row r="6" spans="1:23" ht="25.5" x14ac:dyDescent="0.2">
      <c r="A6" s="9" t="str">
        <f>IF(desc!$B$1=1,desc!$A20,IF(desc!$B$1=2,desc!$B20,IF(desc!$B$1=3,desc!$C20,desc!$D20)))</f>
        <v>Number of calls established by and for the hearing-impaired (in units, for the period from 01.01 to 31.12)</v>
      </c>
      <c r="B6" s="171">
        <v>106473</v>
      </c>
      <c r="C6" s="171">
        <v>121198</v>
      </c>
      <c r="D6" s="171">
        <v>112000</v>
      </c>
      <c r="E6" s="171">
        <v>102000</v>
      </c>
      <c r="F6" s="171">
        <v>114000</v>
      </c>
      <c r="G6" s="171">
        <v>100000</v>
      </c>
      <c r="H6" s="171">
        <v>90000</v>
      </c>
      <c r="I6" s="171">
        <v>80000</v>
      </c>
      <c r="J6" s="171">
        <v>68000</v>
      </c>
      <c r="K6" s="171">
        <v>58000</v>
      </c>
      <c r="L6" s="171">
        <v>49000</v>
      </c>
      <c r="M6" s="171">
        <v>27000</v>
      </c>
      <c r="N6" s="171">
        <v>78000</v>
      </c>
      <c r="O6" s="171">
        <v>83000</v>
      </c>
      <c r="P6" s="171">
        <v>83000</v>
      </c>
      <c r="Q6" s="171">
        <v>78120</v>
      </c>
      <c r="R6" s="171">
        <v>54000</v>
      </c>
      <c r="S6" s="171">
        <v>55000</v>
      </c>
      <c r="T6" s="171">
        <v>57000</v>
      </c>
      <c r="U6" s="171">
        <v>58000</v>
      </c>
      <c r="V6" s="197"/>
      <c r="W6" s="223">
        <f>(U6-T6)/T6</f>
        <v>1.7543859649122806E-2</v>
      </c>
    </row>
    <row r="7" spans="1:23" ht="26.45" customHeight="1" x14ac:dyDescent="0.2">
      <c r="A7" s="9" t="str">
        <f>IF(desc!$B$1=1,desc!$A21,IF(desc!$B$1=2,desc!$B21,IF(desc!$B$1=3,desc!$C21,desc!$D21)))</f>
        <v>Total duration of calls established by and for the hearing-impaired (in minutes, for the period from 01.01 to 31.12)</v>
      </c>
      <c r="B7" s="171">
        <v>560000</v>
      </c>
      <c r="C7" s="171">
        <v>675039</v>
      </c>
      <c r="D7" s="171">
        <v>648000</v>
      </c>
      <c r="E7" s="171">
        <v>607000</v>
      </c>
      <c r="F7" s="171">
        <v>581000</v>
      </c>
      <c r="G7" s="171">
        <v>529000</v>
      </c>
      <c r="H7" s="171">
        <v>466000</v>
      </c>
      <c r="I7" s="171">
        <v>416000</v>
      </c>
      <c r="J7" s="171">
        <v>431772</v>
      </c>
      <c r="K7" s="171">
        <v>295000</v>
      </c>
      <c r="L7" s="171">
        <v>270000</v>
      </c>
      <c r="M7" s="171">
        <v>170000</v>
      </c>
      <c r="N7" s="171">
        <v>370000</v>
      </c>
      <c r="O7" s="171">
        <v>430000</v>
      </c>
      <c r="P7" s="171">
        <v>460000</v>
      </c>
      <c r="Q7" s="171">
        <v>440220</v>
      </c>
      <c r="R7" s="171">
        <v>300000</v>
      </c>
      <c r="S7" s="171">
        <v>300000</v>
      </c>
      <c r="T7" s="171">
        <v>325040</v>
      </c>
      <c r="U7" s="171">
        <v>330000</v>
      </c>
      <c r="V7" s="197"/>
      <c r="W7" s="223">
        <f>(U7-T7)/T7</f>
        <v>1.5259660349495446E-2</v>
      </c>
    </row>
    <row r="8" spans="1:23" ht="26.45" customHeight="1" x14ac:dyDescent="0.2">
      <c r="A8" s="9" t="str">
        <f>IF(desc!$B$1=1,desc!$A22,IF(desc!$B$1=2,desc!$B22,IF(desc!$B$1=3,desc!$C22,desc!$D22)))</f>
        <v>Average duration of calls established by and for the hearing-impaired (in minutes)</v>
      </c>
      <c r="B8" s="172">
        <v>5.26</v>
      </c>
      <c r="C8" s="172">
        <v>5.57</v>
      </c>
      <c r="D8" s="172">
        <v>5.79</v>
      </c>
      <c r="E8" s="172">
        <v>5.95</v>
      </c>
      <c r="F8" s="172">
        <v>5.0999999999999996</v>
      </c>
      <c r="G8" s="172">
        <v>5.29</v>
      </c>
      <c r="H8" s="172">
        <v>5.177777777777778</v>
      </c>
      <c r="I8" s="172">
        <v>5.2</v>
      </c>
      <c r="J8" s="172">
        <v>6.3495882352941173</v>
      </c>
      <c r="K8" s="172">
        <v>5.09</v>
      </c>
      <c r="L8" s="172">
        <v>5.5102040816326534</v>
      </c>
      <c r="M8" s="172">
        <v>6.2962962962962967</v>
      </c>
      <c r="N8" s="172">
        <v>4.7435897435897436</v>
      </c>
      <c r="O8" s="172">
        <v>5.1807228915662646</v>
      </c>
      <c r="P8" s="172">
        <v>5.5421686746987948</v>
      </c>
      <c r="Q8" s="172">
        <v>5.6351766513056836</v>
      </c>
      <c r="R8" s="172">
        <v>5.5555555555555554</v>
      </c>
      <c r="S8" s="172">
        <v>5.4545454545454541</v>
      </c>
      <c r="T8" s="172">
        <v>5.7024561403508773</v>
      </c>
      <c r="U8" s="172">
        <v>5.6896551724137927</v>
      </c>
      <c r="V8" s="198"/>
      <c r="W8" s="223">
        <f t="shared" ref="W7:W11" si="0">(U8-T8)/T8</f>
        <v>-2.2448165530821553E-3</v>
      </c>
    </row>
    <row r="9" spans="1:23" x14ac:dyDescent="0.2">
      <c r="A9" s="33" t="str">
        <f>IF(desc!$B$1=1,desc!$A23,IF(desc!$B$1=2,desc!$B23,IF(desc!$B$1=3,desc!$C23,desc!$D23)))</f>
        <v>Switching service for the visually impaired</v>
      </c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196"/>
      <c r="W9" s="223"/>
    </row>
    <row r="10" spans="1:23" ht="13.15" customHeight="1" x14ac:dyDescent="0.2">
      <c r="A10" s="9" t="str">
        <f>IF(desc!$B$1=1,desc!$A24,IF(desc!$B$1=2,desc!$B24,IF(desc!$B$1=3,desc!$C24,desc!$D24)))</f>
        <v>Number of persons registered as visually impaired (as of 31.12)</v>
      </c>
      <c r="B10" s="173">
        <v>11500</v>
      </c>
      <c r="C10" s="173">
        <v>12500</v>
      </c>
      <c r="D10" s="173">
        <v>12500</v>
      </c>
      <c r="E10" s="173">
        <v>13042</v>
      </c>
      <c r="F10" s="173">
        <v>13000</v>
      </c>
      <c r="G10" s="173">
        <v>13089</v>
      </c>
      <c r="H10" s="173">
        <v>13155</v>
      </c>
      <c r="I10" s="173">
        <v>13204</v>
      </c>
      <c r="J10" s="173">
        <v>13238</v>
      </c>
      <c r="K10" s="173">
        <v>22774</v>
      </c>
      <c r="L10" s="173">
        <v>24708</v>
      </c>
      <c r="M10" s="173">
        <v>25428</v>
      </c>
      <c r="N10" s="173">
        <v>14993</v>
      </c>
      <c r="O10" s="173">
        <v>14292</v>
      </c>
      <c r="P10" s="173">
        <v>11052</v>
      </c>
      <c r="Q10" s="173">
        <v>10206</v>
      </c>
      <c r="R10" s="173">
        <v>9225.0000870000003</v>
      </c>
      <c r="S10" s="173">
        <v>7479</v>
      </c>
      <c r="T10" s="173">
        <v>4874</v>
      </c>
      <c r="U10" s="173">
        <v>1905.0001</v>
      </c>
      <c r="V10" s="209"/>
      <c r="W10" s="223">
        <f t="shared" si="0"/>
        <v>-0.60915057447681575</v>
      </c>
    </row>
    <row r="11" spans="1:23" ht="25.5" x14ac:dyDescent="0.2">
      <c r="A11" s="9" t="str">
        <f>IF(desc!$B$1=1,desc!$A25,IF(desc!$B$1=2,desc!$B25,IF(desc!$B$1=3,desc!$C25,desc!$D25)))</f>
        <v>Number of calls established (in units, for the period from 01.01 to 31.12)</v>
      </c>
      <c r="B11" s="171">
        <v>130000</v>
      </c>
      <c r="C11" s="171">
        <v>350000</v>
      </c>
      <c r="D11" s="171">
        <v>382000</v>
      </c>
      <c r="E11" s="171">
        <v>422073</v>
      </c>
      <c r="F11" s="171">
        <v>404000</v>
      </c>
      <c r="G11" s="171">
        <v>398553</v>
      </c>
      <c r="H11" s="171">
        <v>404958</v>
      </c>
      <c r="I11" s="171">
        <v>433842.02</v>
      </c>
      <c r="J11" s="171">
        <v>470647.39999999997</v>
      </c>
      <c r="K11" s="171">
        <v>468310</v>
      </c>
      <c r="L11" s="171">
        <v>506421</v>
      </c>
      <c r="M11" s="171">
        <v>531237</v>
      </c>
      <c r="N11" s="171">
        <v>620330</v>
      </c>
      <c r="O11" s="171">
        <v>810124.00000000012</v>
      </c>
      <c r="P11" s="171">
        <v>444500</v>
      </c>
      <c r="Q11" s="171">
        <v>590239</v>
      </c>
      <c r="R11" s="171">
        <v>521706.99999999994</v>
      </c>
      <c r="S11" s="171">
        <v>511003.89999999997</v>
      </c>
      <c r="T11" s="171">
        <v>456244</v>
      </c>
      <c r="U11" s="171">
        <v>434368</v>
      </c>
      <c r="V11" s="209"/>
      <c r="W11" s="223">
        <f t="shared" si="0"/>
        <v>-4.7948027809680785E-2</v>
      </c>
    </row>
    <row r="12" spans="1:23" ht="25.5" x14ac:dyDescent="0.2">
      <c r="A12" s="9" t="str">
        <f>IF(desc!$B$1=1,desc!$A26,IF(desc!$B$1=2,desc!$B26,IF(desc!$B$1=3,desc!$C26,desc!$D26)))</f>
        <v>Total duration of calls established (in minutes, for the period from 01.01 to 31.12)</v>
      </c>
      <c r="B12" s="174" t="s">
        <v>15</v>
      </c>
      <c r="C12" s="171">
        <v>923077</v>
      </c>
      <c r="D12" s="171">
        <v>1186000</v>
      </c>
      <c r="E12" s="171">
        <v>1262010</v>
      </c>
      <c r="F12" s="171">
        <v>1251000</v>
      </c>
      <c r="G12" s="171">
        <v>1177919</v>
      </c>
      <c r="H12" s="171">
        <v>1200489</v>
      </c>
      <c r="I12" s="171">
        <v>1296494.05</v>
      </c>
      <c r="J12" s="171">
        <v>1400772.0000000002</v>
      </c>
      <c r="K12" s="174" t="s">
        <v>16</v>
      </c>
      <c r="L12" s="174" t="s">
        <v>16</v>
      </c>
      <c r="M12" s="174" t="s">
        <v>16</v>
      </c>
      <c r="N12" s="174" t="s">
        <v>16</v>
      </c>
      <c r="O12" s="174" t="s">
        <v>16</v>
      </c>
      <c r="P12" s="174" t="s">
        <v>16</v>
      </c>
      <c r="Q12" s="174" t="s">
        <v>16</v>
      </c>
      <c r="R12" s="174" t="s">
        <v>16</v>
      </c>
      <c r="S12" s="174" t="s">
        <v>16</v>
      </c>
      <c r="T12" s="174" t="s">
        <v>16</v>
      </c>
      <c r="U12" s="174" t="s">
        <v>16</v>
      </c>
      <c r="V12" s="194"/>
      <c r="W12" s="223" t="s">
        <v>297</v>
      </c>
    </row>
    <row r="13" spans="1:23" x14ac:dyDescent="0.2">
      <c r="A13" s="68" t="str">
        <f>IF(desc!$B$1=1,desc!$A27,IF(desc!$B$1=2,desc!$B27,IF(desc!$B$1=3,desc!$C27,desc!$D27)))</f>
        <v>Average duration of calls established (in minutes)</v>
      </c>
      <c r="B13" s="175" t="s">
        <v>15</v>
      </c>
      <c r="C13" s="176">
        <v>2.64</v>
      </c>
      <c r="D13" s="176">
        <v>3.1</v>
      </c>
      <c r="E13" s="176">
        <v>2.99</v>
      </c>
      <c r="F13" s="176">
        <v>3.1</v>
      </c>
      <c r="G13" s="176">
        <v>2.96</v>
      </c>
      <c r="H13" s="176">
        <v>2.9644777976975392</v>
      </c>
      <c r="I13" s="176">
        <v>2.9884012848732358</v>
      </c>
      <c r="J13" s="176">
        <v>2.9762663089183121</v>
      </c>
      <c r="K13" s="175" t="s">
        <v>16</v>
      </c>
      <c r="L13" s="175" t="s">
        <v>16</v>
      </c>
      <c r="M13" s="175" t="s">
        <v>16</v>
      </c>
      <c r="N13" s="175" t="s">
        <v>16</v>
      </c>
      <c r="O13" s="175" t="s">
        <v>16</v>
      </c>
      <c r="P13" s="175" t="s">
        <v>16</v>
      </c>
      <c r="Q13" s="175" t="s">
        <v>16</v>
      </c>
      <c r="R13" s="175" t="s">
        <v>16</v>
      </c>
      <c r="S13" s="175" t="s">
        <v>16</v>
      </c>
      <c r="T13" s="175" t="s">
        <v>16</v>
      </c>
      <c r="U13" s="175" t="s">
        <v>16</v>
      </c>
      <c r="V13" s="195"/>
      <c r="W13" s="224" t="s">
        <v>297</v>
      </c>
    </row>
    <row r="14" spans="1:23" x14ac:dyDescent="0.2">
      <c r="A14" s="10" t="str">
        <f>IF(desc!$B$1=1,desc!$A28,IF(desc!$B$1=2,desc!$B28,IF(desc!$B$1=3,desc!$C28,desc!$D28)))</f>
        <v>Notes: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6"/>
      <c r="T14" s="6"/>
      <c r="U14" s="6"/>
      <c r="V14" s="6"/>
      <c r="W14" s="162"/>
    </row>
    <row r="15" spans="1:23" x14ac:dyDescent="0.2">
      <c r="A15" s="10" t="str">
        <f>IF(desc!$B$1=1,desc!$A29,IF(desc!$B$1=2,desc!$B29,IF(desc!$B$1=3,desc!$C29,desc!$D29)))</f>
        <v>a) This information was not collected in 1998</v>
      </c>
    </row>
    <row r="16" spans="1:23" x14ac:dyDescent="0.2">
      <c r="A16" s="10" t="str">
        <f>IF(desc!$B$1=1,desc!$A30,IF(desc!$B$1=2,desc!$B30,IF(desc!$B$1=3,desc!$C30,desc!$D30)))</f>
        <v xml:space="preserve">b) This information has no longer been collected since 2007 </v>
      </c>
    </row>
    <row r="18" spans="14:21" x14ac:dyDescent="0.2">
      <c r="N18" s="209"/>
      <c r="O18" s="209"/>
      <c r="P18" s="200"/>
      <c r="Q18" s="209"/>
      <c r="R18" s="209"/>
    </row>
    <row r="19" spans="14:21" x14ac:dyDescent="0.2">
      <c r="N19" s="192"/>
      <c r="O19" s="192"/>
      <c r="P19" s="193"/>
      <c r="Q19" s="192"/>
      <c r="R19" s="192"/>
    </row>
    <row r="23" spans="14:21" x14ac:dyDescent="0.2">
      <c r="Q23" s="209"/>
      <c r="R23" s="209"/>
      <c r="S23" s="200"/>
      <c r="T23" s="209"/>
      <c r="U23" s="209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7"/>
  <sheetViews>
    <sheetView showGridLines="0" workbookViewId="0">
      <pane xSplit="1" ySplit="4" topLeftCell="N5" activePane="bottomRight" state="frozen"/>
      <selection pane="topRight" activeCell="B1" sqref="B1"/>
      <selection pane="bottomLeft" activeCell="A7" sqref="A7"/>
      <selection pane="bottomRight" activeCell="S24" sqref="S24"/>
    </sheetView>
  </sheetViews>
  <sheetFormatPr baseColWidth="10" defaultColWidth="11.5703125" defaultRowHeight="12.75" x14ac:dyDescent="0.2"/>
  <cols>
    <col min="1" max="1" width="54.7109375" style="3" customWidth="1"/>
    <col min="2" max="13" width="11.5703125" style="3" customWidth="1"/>
    <col min="14" max="16384" width="11.5703125" style="3"/>
  </cols>
  <sheetData>
    <row r="1" spans="1:22" ht="56.45" customHeight="1" x14ac:dyDescent="0.2">
      <c r="A1" s="188" t="str">
        <f>IF(desc!$B$1=1,desc!$A32,IF(desc!$B$1=2,desc!$B32,IF(desc!$B$1=3,desc!$C32,desc!$D32)))</f>
        <v>Table SFM3A: 0800 numbers of free services (totally free calls, for service calls or calls by prepaid cards) on fixed and mobile connections</v>
      </c>
    </row>
    <row r="2" spans="1:22" ht="31.15" customHeight="1" x14ac:dyDescent="0.2">
      <c r="A2" s="67" t="str">
        <f>IF(desc!$B$1=1,desc!$A33,IF(desc!$B$1=2,desc!$B33,IF(desc!$B$1=3,desc!$C33,desc!$D33)))</f>
        <v>Total number of calls established and total duration of calls established for the period from 01.01 to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3.15" customHeight="1" x14ac:dyDescent="0.2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V4" s="60" t="str">
        <f>IF(desc!$B$1=1,desc!$A47,IF(desc!$B$1=2,desc!$B47,IF(desc!$B$1=3,desc!$C47,desc!$D47)))</f>
        <v>Var. 16-17</v>
      </c>
    </row>
    <row r="5" spans="1:22" x14ac:dyDescent="0.2">
      <c r="A5" s="33" t="str">
        <f>IF(desc!$B$1=1,desc!$A34,IF(desc!$B$1=2,desc!$B34,IF(desc!$B$1=3,desc!$C34,desc!$D34)))</f>
        <v>On fixed networks</v>
      </c>
      <c r="B5" s="164"/>
      <c r="C5" s="165"/>
      <c r="D5" s="166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7"/>
      <c r="V5" s="162"/>
    </row>
    <row r="6" spans="1:22" x14ac:dyDescent="0.2">
      <c r="A6" s="20" t="str">
        <f>IF(desc!$B$1=1,desc!$A35,IF(desc!$B$1=2,desc!$B35,IF(desc!$B$1=3,desc!$C35,desc!$D35)))</f>
        <v>Total number of calls established (in millions of units)</v>
      </c>
      <c r="B6" s="168">
        <v>246</v>
      </c>
      <c r="C6" s="151">
        <v>194</v>
      </c>
      <c r="D6" s="151">
        <v>188</v>
      </c>
      <c r="E6" s="151">
        <v>249</v>
      </c>
      <c r="F6" s="30">
        <v>301</v>
      </c>
      <c r="G6" s="30">
        <v>294.779</v>
      </c>
      <c r="H6" s="30">
        <v>276</v>
      </c>
      <c r="I6" s="30">
        <v>234.055826</v>
      </c>
      <c r="J6" s="30">
        <v>251</v>
      </c>
      <c r="K6" s="30">
        <v>182</v>
      </c>
      <c r="L6" s="30">
        <v>115</v>
      </c>
      <c r="M6" s="30">
        <v>108</v>
      </c>
      <c r="N6" s="30">
        <v>99.650073300000045</v>
      </c>
      <c r="O6" s="30">
        <v>90.590454000000008</v>
      </c>
      <c r="P6" s="30">
        <v>59.145772000000001</v>
      </c>
      <c r="Q6" s="30">
        <v>35.106931000000003</v>
      </c>
      <c r="R6" s="30">
        <v>37.132952000000003</v>
      </c>
      <c r="S6" s="30">
        <v>30.645811000000013</v>
      </c>
      <c r="T6" s="30">
        <v>24.331772000000015</v>
      </c>
      <c r="U6" s="201"/>
      <c r="V6" s="148">
        <f>(T6-S6)/S6</f>
        <v>-0.20603269399527377</v>
      </c>
    </row>
    <row r="7" spans="1:22" s="137" customFormat="1" x14ac:dyDescent="0.2">
      <c r="A7" s="133" t="str">
        <f>IF(desc!$B$1=1,desc!$A36,IF(desc!$B$1=2,desc!$B36,IF(desc!$B$1=3,desc!$C36,desc!$D36)))</f>
        <v>Total duration of calls established (in millions of minutes)</v>
      </c>
      <c r="B7" s="168">
        <v>961</v>
      </c>
      <c r="C7" s="151">
        <v>921</v>
      </c>
      <c r="D7" s="151">
        <v>986</v>
      </c>
      <c r="E7" s="151">
        <v>1274</v>
      </c>
      <c r="F7" s="114">
        <v>1676</v>
      </c>
      <c r="G7" s="114">
        <v>1574.1390000000001</v>
      </c>
      <c r="H7" s="114">
        <v>1752</v>
      </c>
      <c r="I7" s="114">
        <v>1508.702814</v>
      </c>
      <c r="J7" s="114">
        <v>1875</v>
      </c>
      <c r="K7" s="114">
        <v>1217</v>
      </c>
      <c r="L7" s="114">
        <v>531</v>
      </c>
      <c r="M7" s="114">
        <v>686</v>
      </c>
      <c r="N7" s="114">
        <v>650.94755499999997</v>
      </c>
      <c r="O7" s="114">
        <v>590.76918644999989</v>
      </c>
      <c r="P7" s="114">
        <v>364.30824637000001</v>
      </c>
      <c r="Q7" s="114">
        <v>196.01985453000006</v>
      </c>
      <c r="R7" s="114">
        <v>211.1900357000001</v>
      </c>
      <c r="S7" s="114">
        <v>180.36987323333375</v>
      </c>
      <c r="T7" s="114">
        <v>156.14534731669997</v>
      </c>
      <c r="U7" s="202"/>
      <c r="V7" s="148">
        <f>(T7-S7)/S7</f>
        <v>-0.13430472330207804</v>
      </c>
    </row>
    <row r="8" spans="1:22" x14ac:dyDescent="0.2">
      <c r="A8" s="20" t="str">
        <f>IF(desc!$B$1=1,desc!$A37,IF(desc!$B$1=2,desc!$B37,IF(desc!$B$1=3,desc!$C37,desc!$D37)))</f>
        <v>Average duration of calls established</v>
      </c>
      <c r="B8" s="181">
        <v>3.9065040650406506</v>
      </c>
      <c r="C8" s="182">
        <v>4.74</v>
      </c>
      <c r="D8" s="182">
        <v>5.2446808510638299</v>
      </c>
      <c r="E8" s="182">
        <v>5.1164658634538149</v>
      </c>
      <c r="F8" s="182">
        <v>5.5681063122923584</v>
      </c>
      <c r="G8" s="182">
        <v>5.3400649299984062</v>
      </c>
      <c r="H8" s="182">
        <v>6.3478260869565215</v>
      </c>
      <c r="I8" s="182">
        <v>6.4459101052242129</v>
      </c>
      <c r="J8" s="182">
        <v>7.4701195219123502</v>
      </c>
      <c r="K8" s="182">
        <v>6.686813186813187</v>
      </c>
      <c r="L8" s="182">
        <v>4.6173913043478265</v>
      </c>
      <c r="M8" s="182">
        <v>6.33</v>
      </c>
      <c r="N8" s="182">
        <v>6.5323339305561721</v>
      </c>
      <c r="O8" s="182">
        <v>6.5213183107571115</v>
      </c>
      <c r="P8" s="182">
        <v>6.1594976961328696</v>
      </c>
      <c r="Q8" s="182">
        <v>5.5835086960463745</v>
      </c>
      <c r="R8" s="182">
        <v>5.6874022754775888</v>
      </c>
      <c r="S8" s="182">
        <v>5.8856289766106586</v>
      </c>
      <c r="T8" s="182">
        <v>6.4173438464202226</v>
      </c>
      <c r="U8" s="203"/>
      <c r="V8" s="148">
        <f t="shared" ref="V8:V16" si="0">(T8-S8)/S8</f>
        <v>9.034121449425124E-2</v>
      </c>
    </row>
    <row r="9" spans="1:22" x14ac:dyDescent="0.2">
      <c r="A9" s="33" t="str">
        <f>IF(desc!$B$1=1,desc!$A38,IF(desc!$B$1=2,desc!$B38,IF(desc!$B$1=3,desc!$C38,desc!$D38)))</f>
        <v>On mobile networks</v>
      </c>
      <c r="B9" s="169"/>
      <c r="C9" s="170"/>
      <c r="D9" s="170"/>
      <c r="E9" s="170"/>
      <c r="F9" s="170"/>
      <c r="G9" s="170"/>
      <c r="H9" s="170"/>
      <c r="I9" s="170"/>
      <c r="J9" s="170"/>
      <c r="K9" s="35"/>
      <c r="L9" s="35"/>
      <c r="M9" s="170"/>
      <c r="N9" s="170"/>
      <c r="O9" s="170"/>
      <c r="P9" s="170"/>
      <c r="Q9" s="170"/>
      <c r="R9" s="170"/>
      <c r="S9" s="170"/>
      <c r="T9" s="170"/>
      <c r="V9" s="148"/>
    </row>
    <row r="10" spans="1:22" x14ac:dyDescent="0.2">
      <c r="A10" s="20" t="str">
        <f>IF(desc!$B$1=1,desc!$A39,IF(desc!$B$1=2,desc!$B39,IF(desc!$B$1=3,desc!$C39,desc!$D39)))</f>
        <v>Total number of calls established (in millions of units)</v>
      </c>
      <c r="B10" s="76">
        <v>17</v>
      </c>
      <c r="C10" s="30">
        <v>18</v>
      </c>
      <c r="D10" s="30">
        <v>16</v>
      </c>
      <c r="E10" s="30">
        <v>17</v>
      </c>
      <c r="F10" s="30">
        <v>22</v>
      </c>
      <c r="G10" s="30">
        <v>19.39</v>
      </c>
      <c r="H10" s="30">
        <v>19</v>
      </c>
      <c r="I10" s="30">
        <v>19.43</v>
      </c>
      <c r="J10" s="30">
        <v>20</v>
      </c>
      <c r="K10" s="30">
        <v>23</v>
      </c>
      <c r="L10" s="30">
        <v>22</v>
      </c>
      <c r="M10" s="30">
        <v>16</v>
      </c>
      <c r="N10" s="30">
        <v>16.591438999999998</v>
      </c>
      <c r="O10" s="30">
        <v>18.019699999999997</v>
      </c>
      <c r="P10" s="30">
        <v>18.660621000000003</v>
      </c>
      <c r="Q10" s="30">
        <v>19.466949</v>
      </c>
      <c r="R10" s="30">
        <v>21.232113000000002</v>
      </c>
      <c r="S10" s="30">
        <v>22.168219199999996</v>
      </c>
      <c r="T10" s="30">
        <v>21.858700000000002</v>
      </c>
      <c r="U10" s="201"/>
      <c r="V10" s="148">
        <f t="shared" si="0"/>
        <v>-1.396229427395744E-2</v>
      </c>
    </row>
    <row r="11" spans="1:22" s="137" customFormat="1" x14ac:dyDescent="0.2">
      <c r="A11" s="133" t="str">
        <f>IF(desc!$B$1=1,desc!$A40,IF(desc!$B$1=2,desc!$B40,IF(desc!$B$1=3,desc!$C40,desc!$D40)))</f>
        <v>Total duration of calls established (in millions of minutes)</v>
      </c>
      <c r="B11" s="138">
        <v>41</v>
      </c>
      <c r="C11" s="114">
        <v>46</v>
      </c>
      <c r="D11" s="114">
        <v>48</v>
      </c>
      <c r="E11" s="114">
        <v>50</v>
      </c>
      <c r="F11" s="114">
        <v>57</v>
      </c>
      <c r="G11" s="114">
        <v>57.5</v>
      </c>
      <c r="H11" s="114">
        <v>50</v>
      </c>
      <c r="I11" s="114">
        <v>44.96</v>
      </c>
      <c r="J11" s="114">
        <v>47</v>
      </c>
      <c r="K11" s="114">
        <v>61</v>
      </c>
      <c r="L11" s="114">
        <v>67</v>
      </c>
      <c r="M11" s="114">
        <v>68</v>
      </c>
      <c r="N11" s="114">
        <v>75.691088716667011</v>
      </c>
      <c r="O11" s="114">
        <v>88.711100000000016</v>
      </c>
      <c r="P11" s="114">
        <v>102.96579999999999</v>
      </c>
      <c r="Q11" s="114">
        <v>134.99704700000001</v>
      </c>
      <c r="R11" s="114">
        <v>134.90484000000001</v>
      </c>
      <c r="S11" s="114">
        <v>68.846191999999988</v>
      </c>
      <c r="T11" s="114">
        <v>146.74</v>
      </c>
      <c r="U11" s="202"/>
      <c r="V11" s="148">
        <f t="shared" si="0"/>
        <v>1.1314178132030894</v>
      </c>
    </row>
    <row r="12" spans="1:22" x14ac:dyDescent="0.2">
      <c r="A12" s="20" t="str">
        <f>IF(desc!$B$1=1,desc!$A41,IF(desc!$B$1=2,desc!$B41,IF(desc!$B$1=3,desc!$C41,desc!$D41)))</f>
        <v>Average duration of calls established</v>
      </c>
      <c r="B12" s="181">
        <v>2.4117647058823528</v>
      </c>
      <c r="C12" s="182">
        <v>2.4900000000000002</v>
      </c>
      <c r="D12" s="182">
        <v>3</v>
      </c>
      <c r="E12" s="182">
        <v>2.9411764705882355</v>
      </c>
      <c r="F12" s="182">
        <v>2.5909090909090908</v>
      </c>
      <c r="G12" s="182">
        <v>2.9654461062403299</v>
      </c>
      <c r="H12" s="182">
        <v>2.68</v>
      </c>
      <c r="I12" s="182">
        <v>2.3139475038600104</v>
      </c>
      <c r="J12" s="182">
        <v>2.38</v>
      </c>
      <c r="K12" s="182">
        <v>2.68</v>
      </c>
      <c r="L12" s="182">
        <v>3.07</v>
      </c>
      <c r="M12" s="182">
        <v>4.22</v>
      </c>
      <c r="N12" s="182">
        <v>4.5620568967325275</v>
      </c>
      <c r="O12" s="182">
        <v>4.9230064873444084</v>
      </c>
      <c r="P12" s="182">
        <v>5.5178120813878584</v>
      </c>
      <c r="Q12" s="182">
        <v>6.9346792350460262</v>
      </c>
      <c r="R12" s="182">
        <v>6.3538113234419953</v>
      </c>
      <c r="S12" s="182">
        <v>3.1056257328960371</v>
      </c>
      <c r="T12" s="182">
        <v>6.7131165165357496</v>
      </c>
      <c r="U12" s="200"/>
      <c r="V12" s="148">
        <f t="shared" si="0"/>
        <v>1.1615986902181157</v>
      </c>
    </row>
    <row r="13" spans="1:22" x14ac:dyDescent="0.2">
      <c r="A13" s="33" t="str">
        <f>IF(desc!$B$1=1,desc!$A42,IF(desc!$B$1=2,desc!$B42,IF(desc!$B$1=3,desc!$C42,desc!$D42)))</f>
        <v>Total</v>
      </c>
      <c r="B13" s="7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V13" s="148"/>
    </row>
    <row r="14" spans="1:22" x14ac:dyDescent="0.2">
      <c r="A14" s="20" t="str">
        <f>IF(desc!$B$1=1,desc!$A43,IF(desc!$B$1=2,desc!$B43,IF(desc!$B$1=3,desc!$C43,desc!$D43)))</f>
        <v>Total number of calls established (in millions of units)</v>
      </c>
      <c r="B14" s="76">
        <v>263</v>
      </c>
      <c r="C14" s="30">
        <v>213</v>
      </c>
      <c r="D14" s="30">
        <v>204</v>
      </c>
      <c r="E14" s="30">
        <v>266</v>
      </c>
      <c r="F14" s="30">
        <v>323</v>
      </c>
      <c r="G14" s="30">
        <v>314.16899999999998</v>
      </c>
      <c r="H14" s="30">
        <v>295</v>
      </c>
      <c r="I14" s="30">
        <v>253.485826</v>
      </c>
      <c r="J14" s="30">
        <v>271</v>
      </c>
      <c r="K14" s="30">
        <v>205</v>
      </c>
      <c r="L14" s="30">
        <v>137</v>
      </c>
      <c r="M14" s="30">
        <v>125</v>
      </c>
      <c r="N14" s="30">
        <v>116.24151230000004</v>
      </c>
      <c r="O14" s="30">
        <v>108.61015400000001</v>
      </c>
      <c r="P14" s="30">
        <v>77.806393</v>
      </c>
      <c r="Q14" s="30">
        <v>54.573880000000003</v>
      </c>
      <c r="R14" s="30">
        <v>58.365065000000001</v>
      </c>
      <c r="S14" s="30">
        <v>52.814030200000005</v>
      </c>
      <c r="T14" s="30">
        <v>46.190472000000014</v>
      </c>
      <c r="U14" s="201"/>
      <c r="V14" s="148">
        <f t="shared" si="0"/>
        <v>-0.12541285288998813</v>
      </c>
    </row>
    <row r="15" spans="1:22" s="137" customFormat="1" x14ac:dyDescent="0.2">
      <c r="A15" s="133" t="str">
        <f>IF(desc!$B$1=1,desc!$A44,IF(desc!$B$1=2,desc!$B44,IF(desc!$B$1=3,desc!$C44,desc!$D44)))</f>
        <v>Total duration of calls established (in millions of minutes)</v>
      </c>
      <c r="B15" s="138">
        <v>1002</v>
      </c>
      <c r="C15" s="114">
        <v>967</v>
      </c>
      <c r="D15" s="114">
        <v>1034</v>
      </c>
      <c r="E15" s="114">
        <v>1324</v>
      </c>
      <c r="F15" s="114">
        <v>1733</v>
      </c>
      <c r="G15" s="114">
        <v>1631.6390000000001</v>
      </c>
      <c r="H15" s="114">
        <v>1802</v>
      </c>
      <c r="I15" s="114">
        <v>1553.662814</v>
      </c>
      <c r="J15" s="114">
        <v>1922</v>
      </c>
      <c r="K15" s="114">
        <v>1278</v>
      </c>
      <c r="L15" s="114">
        <v>598</v>
      </c>
      <c r="M15" s="114">
        <v>754</v>
      </c>
      <c r="N15" s="114">
        <v>726.63864371666693</v>
      </c>
      <c r="O15" s="114">
        <v>679.48028644999988</v>
      </c>
      <c r="P15" s="114">
        <v>467.27404637000001</v>
      </c>
      <c r="Q15" s="114">
        <v>331.01690153000004</v>
      </c>
      <c r="R15" s="114">
        <v>346.0948757000001</v>
      </c>
      <c r="S15" s="114">
        <v>249.21606523333372</v>
      </c>
      <c r="T15" s="114">
        <v>302.88534731669995</v>
      </c>
      <c r="U15" s="202"/>
      <c r="V15" s="148">
        <f t="shared" si="0"/>
        <v>0.21535241732156091</v>
      </c>
    </row>
    <row r="16" spans="1:22" x14ac:dyDescent="0.2">
      <c r="A16" s="57" t="str">
        <f>IF(desc!$B$1=1,desc!$A45,IF(desc!$B$1=2,desc!$B45,IF(desc!$B$1=3,desc!$C45,desc!$D45)))</f>
        <v>Average duration of calls established</v>
      </c>
      <c r="B16" s="183">
        <v>3.8098859315589353</v>
      </c>
      <c r="C16" s="184">
        <v>4.54</v>
      </c>
      <c r="D16" s="184">
        <v>5.0686274509803919</v>
      </c>
      <c r="E16" s="184">
        <v>4.977443609022556</v>
      </c>
      <c r="F16" s="184">
        <v>5.3653250773993806</v>
      </c>
      <c r="G16" s="184">
        <v>5.193507316126035</v>
      </c>
      <c r="H16" s="184">
        <v>6.11</v>
      </c>
      <c r="I16" s="184">
        <v>6.1291900952284406</v>
      </c>
      <c r="J16" s="184">
        <v>7.0922509225092254</v>
      </c>
      <c r="K16" s="184">
        <v>6.24</v>
      </c>
      <c r="L16" s="184">
        <v>4.3600000000000003</v>
      </c>
      <c r="M16" s="184">
        <v>6.06</v>
      </c>
      <c r="N16" s="184">
        <v>6.251111408816957</v>
      </c>
      <c r="O16" s="184">
        <v>6.2561396096538067</v>
      </c>
      <c r="P16" s="184">
        <v>6.0055996474479931</v>
      </c>
      <c r="Q16" s="184">
        <v>6.0654822697231721</v>
      </c>
      <c r="R16" s="184">
        <v>5.9298293542549825</v>
      </c>
      <c r="S16" s="184">
        <v>4.7187473534889159</v>
      </c>
      <c r="T16" s="184">
        <v>6.5573122378290449</v>
      </c>
      <c r="U16" s="200"/>
      <c r="V16" s="149">
        <f t="shared" si="0"/>
        <v>0.38962986288739176</v>
      </c>
    </row>
    <row r="17" spans="1:1" ht="33" customHeight="1" x14ac:dyDescent="0.2">
      <c r="A17" s="22" t="str">
        <f>IF(desc!$B$1=1,desc!$A46,IF(desc!$B$1=2,desc!$B46,IF(desc!$B$1=3,desc!$C46,desc!$D46)))</f>
        <v>Note: in this table the sums do not always correspond exactly with their constituent elements. These small differences are due to rounding up or down.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23"/>
  <sheetViews>
    <sheetView showGridLines="0" workbookViewId="0">
      <pane xSplit="1" ySplit="4" topLeftCell="N5" activePane="bottomRight" state="frozen"/>
      <selection pane="topRight" activeCell="B1" sqref="B1"/>
      <selection pane="bottomLeft" activeCell="A7" sqref="A7"/>
      <selection pane="bottomRight" activeCell="X9" sqref="X9"/>
    </sheetView>
  </sheetViews>
  <sheetFormatPr baseColWidth="10" defaultColWidth="11.5703125" defaultRowHeight="12.75" x14ac:dyDescent="0.2"/>
  <cols>
    <col min="1" max="1" width="54.7109375" style="3" customWidth="1"/>
    <col min="2" max="13" width="11.5703125" style="3" customWidth="1"/>
    <col min="14" max="16384" width="11.5703125" style="3"/>
  </cols>
  <sheetData>
    <row r="1" spans="1:22" ht="57" customHeight="1" x14ac:dyDescent="0.2">
      <c r="A1" s="188" t="str">
        <f>IF(desc!$B$1=1,desc!$A48,IF(desc!$B$1=2,desc!$B48,IF(desc!$B$1=3,desc!$C48,desc!$D48)))</f>
        <v>Table SFM3C: services on 084x numbers for shared-cost calls (partially free calls, for service calls or calls using pre-payment cards) using fixed and mobile connections.</v>
      </c>
    </row>
    <row r="2" spans="1:22" ht="31.15" customHeight="1" x14ac:dyDescent="0.2">
      <c r="A2" s="188" t="str">
        <f>IF(desc!$B$1=1,desc!$A49,IF(desc!$B$1=2,desc!$B49,IF(desc!$B$1=3,desc!$C49,desc!$D49)))</f>
        <v>Total number of calls made and total duration of calls made for the period 01.01 –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3.15" customHeight="1" x14ac:dyDescent="0.2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V4" s="60" t="str">
        <f>IF(desc!$B$1=1,desc!$A68,IF(desc!$B$1=2,desc!$B68,IF(desc!$B$1=3,desc!$C68,desc!$D68)))</f>
        <v>Var. 16-17</v>
      </c>
    </row>
    <row r="5" spans="1:22" ht="13.15" customHeight="1" x14ac:dyDescent="0.2">
      <c r="A5" s="33" t="str">
        <f>IF(desc!$B$1=1,desc!$A50,IF(desc!$B$1=2,desc!$B50,IF(desc!$B$1=3,desc!$C50,desc!$D50)))</f>
        <v>On fixed networks</v>
      </c>
      <c r="B5" s="156"/>
      <c r="C5" s="157"/>
      <c r="D5" s="157"/>
      <c r="E5" s="157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V5" s="159"/>
    </row>
    <row r="6" spans="1:22" ht="13.15" customHeight="1" x14ac:dyDescent="0.2">
      <c r="A6" s="20" t="str">
        <f>IF(desc!$B$1=1,desc!$A51,IF(desc!$B$1=2,desc!$B51,IF(desc!$B$1=3,desc!$C51,desc!$D51)))</f>
        <v>Total number of calls established (in millions of units)</v>
      </c>
      <c r="B6" s="41">
        <v>361</v>
      </c>
      <c r="C6" s="41">
        <v>340</v>
      </c>
      <c r="D6" s="41">
        <v>518</v>
      </c>
      <c r="E6" s="41">
        <v>1025</v>
      </c>
      <c r="F6" s="37">
        <v>838</v>
      </c>
      <c r="G6" s="37">
        <v>671</v>
      </c>
      <c r="H6" s="37">
        <v>491</v>
      </c>
      <c r="I6" s="37">
        <v>369</v>
      </c>
      <c r="J6" s="37">
        <v>258</v>
      </c>
      <c r="K6" s="37">
        <v>203</v>
      </c>
      <c r="L6" s="37">
        <v>171</v>
      </c>
      <c r="M6" s="37">
        <v>178</v>
      </c>
      <c r="N6" s="37">
        <v>152.41129700000008</v>
      </c>
      <c r="O6" s="37">
        <v>109.283967</v>
      </c>
      <c r="P6" s="37">
        <v>92.526252999999983</v>
      </c>
      <c r="Q6" s="37">
        <v>68.993131099999985</v>
      </c>
      <c r="R6" s="37">
        <v>65.740861999999993</v>
      </c>
      <c r="S6" s="37">
        <v>57.951864</v>
      </c>
      <c r="T6" s="37">
        <v>41.096594000000024</v>
      </c>
      <c r="U6" s="167"/>
      <c r="V6" s="160">
        <f>(T6-S6)/S6</f>
        <v>-0.2908494884651161</v>
      </c>
    </row>
    <row r="7" spans="1:22" x14ac:dyDescent="0.2">
      <c r="A7" s="9" t="str">
        <f>IF(desc!$B$1=1,desc!$A52,IF(desc!$B$1=2,desc!$B52,IF(desc!$B$1=3,desc!$C52,desc!$D52)))</f>
        <v>of which for internet access</v>
      </c>
      <c r="B7" s="41" t="s">
        <v>15</v>
      </c>
      <c r="C7" s="41" t="s">
        <v>15</v>
      </c>
      <c r="D7" s="41" t="s">
        <v>15</v>
      </c>
      <c r="E7" s="37">
        <v>733</v>
      </c>
      <c r="F7" s="37">
        <v>712</v>
      </c>
      <c r="G7" s="37">
        <v>537</v>
      </c>
      <c r="H7" s="37">
        <v>338</v>
      </c>
      <c r="I7" s="37">
        <v>190</v>
      </c>
      <c r="J7" s="37">
        <v>71</v>
      </c>
      <c r="K7" s="37">
        <v>49</v>
      </c>
      <c r="L7" s="37">
        <v>31</v>
      </c>
      <c r="M7" s="37">
        <v>17</v>
      </c>
      <c r="N7" s="37">
        <v>9.0240999999999989</v>
      </c>
      <c r="O7" s="37">
        <v>4.8987549999999995</v>
      </c>
      <c r="P7" s="37">
        <v>2.6986650000000005</v>
      </c>
      <c r="Q7" s="206">
        <v>0.15683210000000003</v>
      </c>
      <c r="R7" s="206">
        <v>0.29860000000000003</v>
      </c>
      <c r="S7" s="206">
        <v>0.213978</v>
      </c>
      <c r="T7" s="206">
        <v>0.140872</v>
      </c>
      <c r="U7" s="203"/>
      <c r="V7" s="160">
        <f>(T7-S7)/S7</f>
        <v>-0.34165194552711026</v>
      </c>
    </row>
    <row r="8" spans="1:22" x14ac:dyDescent="0.2">
      <c r="A8" s="133" t="str">
        <f>IF(desc!$B$1=1,desc!$A53,IF(desc!$B$1=2,desc!$B53,IF(desc!$B$1=3,desc!$C53,desc!$D53)))</f>
        <v>Total duration of calls established (in millions of minutes)</v>
      </c>
      <c r="B8" s="71">
        <v>1023</v>
      </c>
      <c r="C8" s="71">
        <v>1734</v>
      </c>
      <c r="D8" s="71">
        <v>4887</v>
      </c>
      <c r="E8" s="71">
        <v>11181</v>
      </c>
      <c r="F8" s="71">
        <v>9389</v>
      </c>
      <c r="G8" s="71">
        <v>7771</v>
      </c>
      <c r="H8" s="71">
        <v>5794</v>
      </c>
      <c r="I8" s="71">
        <v>3732</v>
      </c>
      <c r="J8" s="71">
        <v>1875</v>
      </c>
      <c r="K8" s="56">
        <v>1344</v>
      </c>
      <c r="L8" s="56">
        <v>893</v>
      </c>
      <c r="M8" s="71">
        <v>895</v>
      </c>
      <c r="N8" s="71">
        <v>755.77873099999999</v>
      </c>
      <c r="O8" s="71">
        <v>503.07055909999997</v>
      </c>
      <c r="P8" s="71">
        <v>436.88056157999995</v>
      </c>
      <c r="Q8" s="71">
        <v>297.67681418000006</v>
      </c>
      <c r="R8" s="71">
        <v>237.27918200000005</v>
      </c>
      <c r="S8" s="71">
        <v>187.544597083333</v>
      </c>
      <c r="T8" s="71">
        <v>139.84310354336696</v>
      </c>
      <c r="U8" s="204"/>
      <c r="V8" s="160">
        <f t="shared" ref="V8:V19" si="0">(T8-S8)/S8</f>
        <v>-0.25434746871844299</v>
      </c>
    </row>
    <row r="9" spans="1:22" x14ac:dyDescent="0.2">
      <c r="A9" s="9" t="str">
        <f>IF(desc!$B$1=1,desc!$A54,IF(desc!$B$1=2,desc!$B54,IF(desc!$B$1=3,desc!$C54,desc!$D54)))</f>
        <v>of which for internet access</v>
      </c>
      <c r="B9" s="41" t="s">
        <v>15</v>
      </c>
      <c r="C9" s="41" t="s">
        <v>15</v>
      </c>
      <c r="D9" s="41" t="s">
        <v>15</v>
      </c>
      <c r="E9" s="37">
        <v>8362</v>
      </c>
      <c r="F9" s="37">
        <v>8717</v>
      </c>
      <c r="G9" s="37">
        <v>7031</v>
      </c>
      <c r="H9" s="37">
        <v>4960</v>
      </c>
      <c r="I9" s="37">
        <v>2518</v>
      </c>
      <c r="J9" s="37">
        <v>611</v>
      </c>
      <c r="K9" s="37">
        <v>710</v>
      </c>
      <c r="L9" s="37">
        <v>389</v>
      </c>
      <c r="M9" s="37">
        <v>173</v>
      </c>
      <c r="N9" s="37">
        <v>100.4041</v>
      </c>
      <c r="O9" s="37">
        <v>41.103430000000003</v>
      </c>
      <c r="P9" s="37">
        <v>16.214210000000001</v>
      </c>
      <c r="Q9" s="37">
        <v>1.0661620999999999</v>
      </c>
      <c r="R9" s="37">
        <v>0.81399999999999995</v>
      </c>
      <c r="S9" s="37">
        <v>1.6116000000000001</v>
      </c>
      <c r="T9" s="37">
        <v>0.26808999999999999</v>
      </c>
      <c r="U9" s="199"/>
      <c r="V9" s="160">
        <f t="shared" si="0"/>
        <v>-0.8336497890295359</v>
      </c>
    </row>
    <row r="10" spans="1:22" x14ac:dyDescent="0.2">
      <c r="A10" s="20" t="str">
        <f>IF(desc!$B$1=1,desc!$A55,IF(desc!$B$1=2,desc!$B55,IF(desc!$B$1=3,desc!$C55,desc!$D55)))</f>
        <v>Average duration of calls established</v>
      </c>
      <c r="B10" s="78">
        <v>2.83</v>
      </c>
      <c r="C10" s="79">
        <v>5.0999999999999996</v>
      </c>
      <c r="D10" s="79">
        <v>9.44</v>
      </c>
      <c r="E10" s="79">
        <v>10.91</v>
      </c>
      <c r="F10" s="79">
        <v>11.2</v>
      </c>
      <c r="G10" s="79">
        <v>11.59</v>
      </c>
      <c r="H10" s="79">
        <v>11.81</v>
      </c>
      <c r="I10" s="79">
        <v>10.1</v>
      </c>
      <c r="J10" s="79">
        <v>7.28</v>
      </c>
      <c r="K10" s="79">
        <v>6.62</v>
      </c>
      <c r="L10" s="79">
        <v>5.23</v>
      </c>
      <c r="M10" s="79">
        <v>5.0199999999999996</v>
      </c>
      <c r="N10" s="79">
        <v>4.9588104417220435</v>
      </c>
      <c r="O10" s="79">
        <v>4.6033336170895041</v>
      </c>
      <c r="P10" s="79">
        <v>4.7216930051193149</v>
      </c>
      <c r="Q10" s="79">
        <v>4.3145862411801765</v>
      </c>
      <c r="R10" s="79">
        <v>3.6093104772492954</v>
      </c>
      <c r="S10" s="79">
        <v>3.2362133698293638</v>
      </c>
      <c r="T10" s="79">
        <v>3.4027905948450834</v>
      </c>
      <c r="U10" s="200"/>
      <c r="V10" s="160">
        <f t="shared" si="0"/>
        <v>5.1472880796022025E-2</v>
      </c>
    </row>
    <row r="11" spans="1:22" x14ac:dyDescent="0.2">
      <c r="A11" s="9" t="str">
        <f>IF(desc!$B$1=1,desc!$A56,IF(desc!$B$1=2,desc!$B56,IF(desc!$B$1=3,desc!$C56,desc!$D56)))</f>
        <v>of which for internet access</v>
      </c>
      <c r="B11" s="41" t="s">
        <v>15</v>
      </c>
      <c r="C11" s="41" t="s">
        <v>15</v>
      </c>
      <c r="D11" s="41" t="s">
        <v>15</v>
      </c>
      <c r="E11" s="37">
        <v>11.4</v>
      </c>
      <c r="F11" s="37">
        <v>12.25</v>
      </c>
      <c r="G11" s="37">
        <v>13.08</v>
      </c>
      <c r="H11" s="37">
        <v>14.67</v>
      </c>
      <c r="I11" s="37">
        <v>13.27</v>
      </c>
      <c r="J11" s="37">
        <v>8.6300000000000008</v>
      </c>
      <c r="K11" s="37">
        <v>14.49</v>
      </c>
      <c r="L11" s="37">
        <v>12.66</v>
      </c>
      <c r="M11" s="37">
        <v>10.07</v>
      </c>
      <c r="N11" s="37">
        <v>11.126217572943563</v>
      </c>
      <c r="O11" s="37">
        <v>8.3905869960836998</v>
      </c>
      <c r="P11" s="37">
        <v>6.0082337007372155</v>
      </c>
      <c r="Q11" s="37">
        <v>6.7981114835547043</v>
      </c>
      <c r="R11" s="37">
        <v>2.7260549229738777</v>
      </c>
      <c r="S11" s="37">
        <v>7.5316153997139903</v>
      </c>
      <c r="T11" s="37">
        <v>1.903075132034755</v>
      </c>
      <c r="U11" s="200"/>
      <c r="V11" s="160">
        <f t="shared" si="0"/>
        <v>-0.74732178542905636</v>
      </c>
    </row>
    <row r="12" spans="1:22" x14ac:dyDescent="0.2">
      <c r="A12" s="33" t="str">
        <f>IF(desc!$B$1=1,desc!$A57,IF(desc!$B$1=2,desc!$B57,IF(desc!$B$1=3,desc!$C57,desc!$D57)))</f>
        <v>On mobile networks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V12" s="160"/>
    </row>
    <row r="13" spans="1:22" x14ac:dyDescent="0.2">
      <c r="A13" s="20" t="str">
        <f>IF(desc!$B$1=1,desc!$A58,IF(desc!$B$1=2,desc!$B58,IF(desc!$B$1=3,desc!$C58,desc!$D58)))</f>
        <v>Total number of calls established (in millions of units)</v>
      </c>
      <c r="B13" s="37">
        <v>2</v>
      </c>
      <c r="C13" s="37">
        <v>5</v>
      </c>
      <c r="D13" s="37">
        <v>6</v>
      </c>
      <c r="E13" s="37">
        <v>7</v>
      </c>
      <c r="F13" s="37">
        <v>7</v>
      </c>
      <c r="G13" s="37">
        <v>18</v>
      </c>
      <c r="H13" s="37">
        <v>8</v>
      </c>
      <c r="I13" s="37">
        <v>10</v>
      </c>
      <c r="J13" s="37">
        <v>9</v>
      </c>
      <c r="K13" s="37">
        <v>10</v>
      </c>
      <c r="L13" s="37">
        <v>9</v>
      </c>
      <c r="M13" s="37">
        <v>10</v>
      </c>
      <c r="N13" s="37">
        <v>12.965591999999999</v>
      </c>
      <c r="O13" s="37">
        <v>14.500900000000001</v>
      </c>
      <c r="P13" s="37">
        <v>15.018721999999999</v>
      </c>
      <c r="Q13" s="37">
        <v>15.899239999999999</v>
      </c>
      <c r="R13" s="37">
        <v>16.525465000000001</v>
      </c>
      <c r="S13" s="37">
        <v>17.802808000000006</v>
      </c>
      <c r="T13" s="37">
        <v>18.310000000000002</v>
      </c>
      <c r="U13" s="167"/>
      <c r="V13" s="160">
        <f t="shared" si="0"/>
        <v>2.8489438295351843E-2</v>
      </c>
    </row>
    <row r="14" spans="1:22" x14ac:dyDescent="0.2">
      <c r="A14" s="133" t="str">
        <f>IF(desc!$B$1=1,desc!$A59,IF(desc!$B$1=2,desc!$B59,IF(desc!$B$1=3,desc!$C59,desc!$D59)))</f>
        <v>Total duration of calls established (in millions of minutes)</v>
      </c>
      <c r="B14" s="56">
        <v>6</v>
      </c>
      <c r="C14" s="56">
        <v>13</v>
      </c>
      <c r="D14" s="56">
        <v>16</v>
      </c>
      <c r="E14" s="56">
        <v>22</v>
      </c>
      <c r="F14" s="56">
        <v>19</v>
      </c>
      <c r="G14" s="56">
        <v>24</v>
      </c>
      <c r="H14" s="56">
        <v>21</v>
      </c>
      <c r="I14" s="56">
        <v>23</v>
      </c>
      <c r="J14" s="56">
        <v>23</v>
      </c>
      <c r="K14" s="56">
        <v>25</v>
      </c>
      <c r="L14" s="56">
        <v>24</v>
      </c>
      <c r="M14" s="56">
        <v>28</v>
      </c>
      <c r="N14" s="56">
        <v>37.932114649999995</v>
      </c>
      <c r="O14" s="56">
        <v>45.368500000000012</v>
      </c>
      <c r="P14" s="56">
        <v>48.912791000000013</v>
      </c>
      <c r="Q14" s="56">
        <v>53.966766</v>
      </c>
      <c r="R14" s="56">
        <v>59.978334000000004</v>
      </c>
      <c r="S14" s="56">
        <v>68.846191999999988</v>
      </c>
      <c r="T14" s="56">
        <v>72.959999999999994</v>
      </c>
      <c r="U14" s="227"/>
      <c r="V14" s="160">
        <f t="shared" si="0"/>
        <v>5.975360263934433E-2</v>
      </c>
    </row>
    <row r="15" spans="1:22" x14ac:dyDescent="0.2">
      <c r="A15" s="20" t="str">
        <f>IF(desc!$B$1=1,desc!$A60,IF(desc!$B$1=2,desc!$B60,IF(desc!$B$1=3,desc!$C60,desc!$D60)))</f>
        <v>Average duration of calls established</v>
      </c>
      <c r="B15" s="78">
        <v>2.9</v>
      </c>
      <c r="C15" s="79">
        <v>2.84</v>
      </c>
      <c r="D15" s="79">
        <v>2.84</v>
      </c>
      <c r="E15" s="79">
        <v>3.02</v>
      </c>
      <c r="F15" s="79">
        <v>2.86</v>
      </c>
      <c r="G15" s="79">
        <v>1.33</v>
      </c>
      <c r="H15" s="79">
        <v>2.8</v>
      </c>
      <c r="I15" s="79">
        <v>2.33</v>
      </c>
      <c r="J15" s="79">
        <v>2.4500000000000002</v>
      </c>
      <c r="K15" s="79">
        <v>2.59</v>
      </c>
      <c r="L15" s="79">
        <v>2.58</v>
      </c>
      <c r="M15" s="79">
        <v>2.69</v>
      </c>
      <c r="N15" s="79">
        <v>2.9255983567892616</v>
      </c>
      <c r="O15" s="79">
        <v>3.1286678757870208</v>
      </c>
      <c r="P15" s="79">
        <v>3.256787827885756</v>
      </c>
      <c r="Q15" s="79">
        <v>3.3942984696123841</v>
      </c>
      <c r="R15" s="79">
        <v>3.6294490956835408</v>
      </c>
      <c r="S15" s="79">
        <v>3.8671535411717053</v>
      </c>
      <c r="T15" s="79">
        <v>3.9847078099399229</v>
      </c>
      <c r="U15" s="200"/>
      <c r="V15" s="160">
        <f t="shared" si="0"/>
        <v>3.0398138454207836E-2</v>
      </c>
    </row>
    <row r="16" spans="1:22" x14ac:dyDescent="0.2">
      <c r="A16" s="33" t="str">
        <f>IF(desc!$B$1=1,desc!$A61,IF(desc!$B$1=2,desc!$B61,IF(desc!$B$1=3,desc!$C61,desc!$D61)))</f>
        <v>Total</v>
      </c>
      <c r="B16" s="48"/>
      <c r="C16" s="51"/>
      <c r="D16" s="51"/>
      <c r="E16" s="51"/>
      <c r="F16" s="5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67"/>
      <c r="V16" s="160"/>
    </row>
    <row r="17" spans="1:22" x14ac:dyDescent="0.2">
      <c r="A17" s="133" t="str">
        <f>IF(desc!$B$1=1,desc!$A62,IF(desc!$B$1=2,desc!$B62,IF(desc!$B$1=3,desc!$C62,desc!$D62)))</f>
        <v>Total number of calls established (in millions of units)</v>
      </c>
      <c r="B17" s="41">
        <v>363</v>
      </c>
      <c r="C17" s="41">
        <v>344</v>
      </c>
      <c r="D17" s="41">
        <v>524</v>
      </c>
      <c r="E17" s="41">
        <v>1032</v>
      </c>
      <c r="F17" s="41">
        <v>845</v>
      </c>
      <c r="G17" s="37">
        <v>689</v>
      </c>
      <c r="H17" s="37">
        <v>498</v>
      </c>
      <c r="I17" s="37">
        <v>379</v>
      </c>
      <c r="J17" s="37">
        <v>267</v>
      </c>
      <c r="K17" s="37">
        <v>213</v>
      </c>
      <c r="L17" s="37">
        <v>180</v>
      </c>
      <c r="M17" s="37">
        <v>188</v>
      </c>
      <c r="N17" s="37">
        <v>165.37688900000006</v>
      </c>
      <c r="O17" s="37">
        <v>123.78486700000001</v>
      </c>
      <c r="P17" s="37">
        <v>107.54497499999998</v>
      </c>
      <c r="Q17" s="37">
        <v>84.892371099999991</v>
      </c>
      <c r="R17" s="37">
        <v>82.26632699999999</v>
      </c>
      <c r="S17" s="37">
        <v>75.754671999999999</v>
      </c>
      <c r="T17" s="37">
        <v>59.406594000000027</v>
      </c>
      <c r="U17" s="201"/>
      <c r="V17" s="160">
        <f t="shared" si="0"/>
        <v>-0.21580290123888296</v>
      </c>
    </row>
    <row r="18" spans="1:22" x14ac:dyDescent="0.2">
      <c r="A18" s="133" t="str">
        <f>IF(desc!$B$1=1,desc!$A63,IF(desc!$B$1=2,desc!$B63,IF(desc!$B$1=3,desc!$C63,desc!$D63)))</f>
        <v>Total duration of calls established (in millions of minutes)</v>
      </c>
      <c r="B18" s="71">
        <v>1028</v>
      </c>
      <c r="C18" s="71">
        <v>1746</v>
      </c>
      <c r="D18" s="71">
        <v>4903</v>
      </c>
      <c r="E18" s="71">
        <v>11203</v>
      </c>
      <c r="F18" s="71">
        <v>9408</v>
      </c>
      <c r="G18" s="56">
        <v>7795</v>
      </c>
      <c r="H18" s="56">
        <v>5815</v>
      </c>
      <c r="I18" s="56">
        <v>3755</v>
      </c>
      <c r="J18" s="56">
        <v>1899</v>
      </c>
      <c r="K18" s="56">
        <v>1369</v>
      </c>
      <c r="L18" s="56">
        <v>917</v>
      </c>
      <c r="M18" s="56">
        <v>922</v>
      </c>
      <c r="N18" s="56">
        <v>793.71084565000001</v>
      </c>
      <c r="O18" s="56">
        <v>548.43905910000001</v>
      </c>
      <c r="P18" s="56">
        <v>485.79335257999998</v>
      </c>
      <c r="Q18" s="56">
        <v>351.64358018000007</v>
      </c>
      <c r="R18" s="56">
        <v>297.25751600000007</v>
      </c>
      <c r="S18" s="56">
        <v>256.390789083333</v>
      </c>
      <c r="T18" s="56">
        <v>212.80310354336694</v>
      </c>
      <c r="U18" s="205"/>
      <c r="V18" s="160">
        <f t="shared" si="0"/>
        <v>-0.17000488081418183</v>
      </c>
    </row>
    <row r="19" spans="1:22" x14ac:dyDescent="0.2">
      <c r="A19" s="57" t="str">
        <f>IF(desc!$B$1=1,desc!$A64,IF(desc!$B$1=2,desc!$B64,IF(desc!$B$1=3,desc!$C64,desc!$D64)))</f>
        <v>Average duration of calls established</v>
      </c>
      <c r="B19" s="121">
        <v>2.83</v>
      </c>
      <c r="C19" s="121">
        <v>5.07</v>
      </c>
      <c r="D19" s="121">
        <v>9.36</v>
      </c>
      <c r="E19" s="121">
        <v>10.86</v>
      </c>
      <c r="F19" s="121">
        <v>11.13</v>
      </c>
      <c r="G19" s="122">
        <v>11.32</v>
      </c>
      <c r="H19" s="122">
        <v>11.68</v>
      </c>
      <c r="I19" s="122">
        <v>9.91</v>
      </c>
      <c r="J19" s="122">
        <v>7.11</v>
      </c>
      <c r="K19" s="122">
        <v>6.43</v>
      </c>
      <c r="L19" s="122">
        <v>5.09</v>
      </c>
      <c r="M19" s="122">
        <v>4.9000000000000004</v>
      </c>
      <c r="N19" s="122">
        <v>4.7994060745089948</v>
      </c>
      <c r="O19" s="122">
        <v>4.4305824483375664</v>
      </c>
      <c r="P19" s="122">
        <v>4.5171180948249798</v>
      </c>
      <c r="Q19" s="122">
        <v>4.1422282782722286</v>
      </c>
      <c r="R19" s="122">
        <v>3.6133558752416417</v>
      </c>
      <c r="S19" s="122">
        <v>3.3844881419766826</v>
      </c>
      <c r="T19" s="122">
        <v>3.5821461762875488</v>
      </c>
      <c r="U19" s="200"/>
      <c r="V19" s="161">
        <f t="shared" si="0"/>
        <v>5.8401160240267737E-2</v>
      </c>
    </row>
    <row r="20" spans="1:22" x14ac:dyDescent="0.2">
      <c r="A20" s="146" t="str">
        <f>IF(desc!$B$1=1,desc!$A65,IF(desc!$B$1=2,desc!$B65,IF(desc!$B$1=3,desc!$C65,desc!$D65)))</f>
        <v>Note:</v>
      </c>
      <c r="B20" s="145"/>
      <c r="C20" s="145"/>
      <c r="D20" s="145"/>
      <c r="E20" s="145"/>
      <c r="F20" s="145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V20" s="162"/>
    </row>
    <row r="21" spans="1:22" ht="12" customHeight="1" x14ac:dyDescent="0.2">
      <c r="A21" s="147" t="str">
        <f>IF(desc!$B$1=1,desc!$A66,IF(desc!$B$1=2,desc!$B66,IF(desc!$B$1=3,desc!$C66,desc!$D66)))</f>
        <v>a) This information was not collected before 2002.</v>
      </c>
      <c r="B21" s="145"/>
      <c r="C21" s="145"/>
      <c r="D21" s="145"/>
      <c r="E21" s="145"/>
      <c r="F21" s="145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V21" s="162"/>
    </row>
    <row r="22" spans="1:22" ht="33" customHeight="1" x14ac:dyDescent="0.2">
      <c r="A22" s="10" t="str">
        <f>IF(desc!$B$1=1,desc!$A67,IF(desc!$B$1=2,desc!$B67,IF(desc!$B$1=3,desc!$C67,desc!$D67)))</f>
        <v>Note: in this table the sums do not always correspond exactly with their constituent elements. These small differences are due to rounding up or down.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V22" s="162"/>
    </row>
    <row r="23" spans="1:22" x14ac:dyDescent="0.2">
      <c r="A23" s="16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V17"/>
  <sheetViews>
    <sheetView showGridLines="0" workbookViewId="0">
      <pane xSplit="1" ySplit="4" topLeftCell="O5" activePane="bottomRight" state="frozen"/>
      <selection pane="topRight" activeCell="B1" sqref="B1"/>
      <selection pane="bottomLeft" activeCell="A7" sqref="A7"/>
      <selection pane="bottomRight" activeCell="X8" sqref="X8"/>
    </sheetView>
  </sheetViews>
  <sheetFormatPr baseColWidth="10" defaultColWidth="11.5703125" defaultRowHeight="12.75" x14ac:dyDescent="0.2"/>
  <cols>
    <col min="1" max="1" width="54.7109375" style="3" customWidth="1"/>
    <col min="2" max="13" width="11.5703125" style="3" customWidth="1"/>
    <col min="14" max="16384" width="11.5703125" style="3"/>
  </cols>
  <sheetData>
    <row r="1" spans="1:22" ht="34.9" customHeight="1" x14ac:dyDescent="0.2">
      <c r="A1" s="188" t="str">
        <f>IF(desc!$B$1=1,desc!$A69,IF(desc!$B$1=2,desc!$B69,IF(desc!$B$1=3,desc!$C69,desc!$D69)))</f>
        <v>Table SFM3C: 090x service numbers (Premium Rate Service) on fixed and mobile connections</v>
      </c>
    </row>
    <row r="2" spans="1:22" ht="31.15" customHeight="1" x14ac:dyDescent="0.2">
      <c r="A2" s="188" t="str">
        <f>IF(desc!$B$1=1,desc!$A70,IF(desc!$B$1=2,desc!$B70,IF(desc!$B$1=3,desc!$C70,desc!$D70)))</f>
        <v>Total number of calls established and total duration of calls established for the period from 01.01 to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3.15" customHeight="1" x14ac:dyDescent="0.2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V4" s="60" t="str">
        <f>IF(desc!$B$1=1,desc!$A84,IF(desc!$B$1=2,desc!$B84,IF(desc!$B$1=3,desc!$C84,desc!$D84)))</f>
        <v>Var. 16-17</v>
      </c>
    </row>
    <row r="5" spans="1:22" x14ac:dyDescent="0.2">
      <c r="A5" s="33" t="str">
        <f>IF(desc!$B$1=1,desc!$A71,IF(desc!$B$1=2,desc!$B71,IF(desc!$B$1=3,desc!$C71,desc!$D71)))</f>
        <v>On fixed networks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V5" s="150"/>
    </row>
    <row r="6" spans="1:22" x14ac:dyDescent="0.2">
      <c r="A6" s="20" t="str">
        <f>IF(desc!$B$1=1,desc!$A72,IF(desc!$B$1=2,desc!$B72,IF(desc!$B$1=3,desc!$C72,desc!$D72)))</f>
        <v>Total number of calls established (in millions of units)</v>
      </c>
      <c r="B6" s="114">
        <v>37</v>
      </c>
      <c r="C6" s="114">
        <v>55</v>
      </c>
      <c r="D6" s="151">
        <v>37.711600000000004</v>
      </c>
      <c r="E6" s="114">
        <v>50</v>
      </c>
      <c r="F6" s="114">
        <v>64.222307999999998</v>
      </c>
      <c r="G6" s="114">
        <v>51.954000000000001</v>
      </c>
      <c r="H6" s="114">
        <v>74.199585999999996</v>
      </c>
      <c r="I6" s="114">
        <v>81.450713999999991</v>
      </c>
      <c r="J6" s="114">
        <v>102.79582300000004</v>
      </c>
      <c r="K6" s="114">
        <v>86.41077999999996</v>
      </c>
      <c r="L6" s="114">
        <v>64.275505999999979</v>
      </c>
      <c r="M6" s="114">
        <v>84.076192999999989</v>
      </c>
      <c r="N6" s="114">
        <v>76.18156900000001</v>
      </c>
      <c r="O6" s="114">
        <v>75.685939300000001</v>
      </c>
      <c r="P6" s="114">
        <v>45.867917300000009</v>
      </c>
      <c r="Q6" s="114">
        <v>40.844909300000019</v>
      </c>
      <c r="R6" s="114">
        <v>29.442643000000011</v>
      </c>
      <c r="S6" s="114">
        <v>33.643437000000013</v>
      </c>
      <c r="T6" s="114">
        <v>13.178826599999997</v>
      </c>
      <c r="U6" s="47"/>
      <c r="V6" s="148">
        <f>(T6-S6)/S6</f>
        <v>-0.60827942162984139</v>
      </c>
    </row>
    <row r="7" spans="1:22" ht="13.15" customHeight="1" x14ac:dyDescent="0.2">
      <c r="A7" s="20" t="str">
        <f>IF(desc!$B$1=1,desc!$A73,IF(desc!$B$1=2,desc!$B73,IF(desc!$B$1=3,desc!$C73,desc!$D73)))</f>
        <v>Total duration of calls established (in millions of minutes)</v>
      </c>
      <c r="B7" s="152">
        <v>82</v>
      </c>
      <c r="C7" s="152">
        <v>103</v>
      </c>
      <c r="D7" s="152">
        <v>100.67079999999999</v>
      </c>
      <c r="E7" s="152">
        <v>139</v>
      </c>
      <c r="F7" s="32">
        <v>137.06583599999999</v>
      </c>
      <c r="G7" s="32">
        <v>90.811999999999998</v>
      </c>
      <c r="H7" s="32">
        <v>233.245643</v>
      </c>
      <c r="I7" s="32">
        <v>251.03540599999999</v>
      </c>
      <c r="J7" s="32">
        <v>280.92263400000013</v>
      </c>
      <c r="K7" s="32">
        <v>279.72792699999991</v>
      </c>
      <c r="L7" s="32">
        <v>264.07166299999994</v>
      </c>
      <c r="M7" s="32">
        <v>409.06926599999997</v>
      </c>
      <c r="N7" s="32">
        <v>398.1309399999999</v>
      </c>
      <c r="O7" s="32">
        <v>292.38412336700009</v>
      </c>
      <c r="P7" s="32">
        <v>234.84628053000003</v>
      </c>
      <c r="Q7" s="32">
        <v>218.94154121</v>
      </c>
      <c r="R7" s="32">
        <v>151.47261799999998</v>
      </c>
      <c r="S7" s="32">
        <v>131.67546736666628</v>
      </c>
      <c r="T7" s="32">
        <v>93.606542763300013</v>
      </c>
      <c r="U7" s="120"/>
      <c r="V7" s="148">
        <f>(T7-S7)/S7</f>
        <v>-0.28911174848811239</v>
      </c>
    </row>
    <row r="8" spans="1:22" ht="13.15" customHeight="1" x14ac:dyDescent="0.2">
      <c r="A8" s="20" t="str">
        <f>IF(desc!$B$1=1,desc!$A74,IF(desc!$B$1=2,desc!$B74,IF(desc!$B$1=3,desc!$C74,desc!$D74)))</f>
        <v>Average duration of calls established</v>
      </c>
      <c r="B8" s="153">
        <v>2.2200000000000002</v>
      </c>
      <c r="C8" s="153">
        <v>1.87</v>
      </c>
      <c r="D8" s="153">
        <v>2.78</v>
      </c>
      <c r="E8" s="153">
        <v>2.77</v>
      </c>
      <c r="F8" s="113">
        <v>1.95</v>
      </c>
      <c r="G8" s="113">
        <v>1.7479308619163105</v>
      </c>
      <c r="H8" s="113">
        <v>3.143489816776067</v>
      </c>
      <c r="I8" s="113">
        <v>3.0820528595980146</v>
      </c>
      <c r="J8" s="113">
        <v>2.7328214882816786</v>
      </c>
      <c r="K8" s="113">
        <v>3.2371878485531553</v>
      </c>
      <c r="L8" s="113">
        <v>4.1084338254762249</v>
      </c>
      <c r="M8" s="113">
        <v>4.8654589534043247</v>
      </c>
      <c r="N8" s="113">
        <v>5.2260795521289385</v>
      </c>
      <c r="O8" s="113">
        <v>3.8631234027242902</v>
      </c>
      <c r="P8" s="113">
        <v>5.1200554626010888</v>
      </c>
      <c r="Q8" s="113">
        <v>5.3603140504464264</v>
      </c>
      <c r="R8" s="113">
        <v>5.1446678207523666</v>
      </c>
      <c r="S8" s="113">
        <v>3.9138530158695213</v>
      </c>
      <c r="T8" s="113">
        <v>7.1027979655867108</v>
      </c>
      <c r="U8" s="208"/>
      <c r="V8" s="148">
        <f t="shared" ref="V8:V16" si="0">(T8-S8)/S8</f>
        <v>0.81478403424629309</v>
      </c>
    </row>
    <row r="9" spans="1:22" x14ac:dyDescent="0.2">
      <c r="A9" s="33" t="str">
        <f>IF(desc!$B$1=1,desc!$A75,IF(desc!$B$1=2,desc!$B75,IF(desc!$B$1=3,desc!$C75,desc!$D75)))</f>
        <v>On mobile networks</v>
      </c>
      <c r="B9" s="118"/>
      <c r="C9" s="186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54"/>
      <c r="V9" s="148"/>
    </row>
    <row r="10" spans="1:22" x14ac:dyDescent="0.2">
      <c r="A10" s="20" t="str">
        <f>IF(desc!$B$1=1,desc!$A76,IF(desc!$B$1=2,desc!$B76,IF(desc!$B$1=3,desc!$C76,desc!$D76)))</f>
        <v>Total number of calls established (in millions of units)</v>
      </c>
      <c r="B10" s="151">
        <v>1</v>
      </c>
      <c r="C10" s="151">
        <v>6</v>
      </c>
      <c r="D10" s="151">
        <v>10</v>
      </c>
      <c r="E10" s="151">
        <v>10</v>
      </c>
      <c r="F10" s="151">
        <v>8</v>
      </c>
      <c r="G10" s="151">
        <v>12.021292000000001</v>
      </c>
      <c r="H10" s="151">
        <v>11.508388</v>
      </c>
      <c r="I10" s="151">
        <v>12.546758000000001</v>
      </c>
      <c r="J10" s="151">
        <v>15.167943000000001</v>
      </c>
      <c r="K10" s="114">
        <v>13.145385999999998</v>
      </c>
      <c r="L10" s="114">
        <v>13.260996</v>
      </c>
      <c r="M10" s="151">
        <v>11.96</v>
      </c>
      <c r="N10" s="151">
        <v>9.2238620000000004</v>
      </c>
      <c r="O10" s="151">
        <v>9.7772999999999985</v>
      </c>
      <c r="P10" s="151">
        <v>5.9976339999999997</v>
      </c>
      <c r="Q10" s="151">
        <v>6.2672220000000012</v>
      </c>
      <c r="R10" s="151">
        <v>5.7818219999999991</v>
      </c>
      <c r="S10" s="151">
        <v>5.7459369999999996</v>
      </c>
      <c r="T10" s="151">
        <v>5.68</v>
      </c>
      <c r="U10" s="47"/>
      <c r="V10" s="148">
        <f t="shared" si="0"/>
        <v>-1.1475412974419997E-2</v>
      </c>
    </row>
    <row r="11" spans="1:22" ht="13.15" customHeight="1" x14ac:dyDescent="0.2">
      <c r="A11" s="20" t="str">
        <f>IF(desc!$B$1=1,desc!$A77,IF(desc!$B$1=2,desc!$B77,IF(desc!$B$1=3,desc!$C77,desc!$D77)))</f>
        <v>Total duration of calls established (in millions of minutes)</v>
      </c>
      <c r="B11" s="31">
        <v>2</v>
      </c>
      <c r="C11" s="31">
        <v>14</v>
      </c>
      <c r="D11" s="31">
        <v>19</v>
      </c>
      <c r="E11" s="31">
        <v>19</v>
      </c>
      <c r="F11" s="31">
        <v>17</v>
      </c>
      <c r="G11" s="31">
        <v>17.021916000000001</v>
      </c>
      <c r="H11" s="31">
        <v>18.425727999999999</v>
      </c>
      <c r="I11" s="31">
        <v>23.378810000000001</v>
      </c>
      <c r="J11" s="31">
        <v>24.455646999999999</v>
      </c>
      <c r="K11" s="31">
        <v>23.621503000000004</v>
      </c>
      <c r="L11" s="31">
        <v>21.512783999999996</v>
      </c>
      <c r="M11" s="31">
        <v>25.673000000000002</v>
      </c>
      <c r="N11" s="31">
        <v>20.70637675</v>
      </c>
      <c r="O11" s="31">
        <v>20.805</v>
      </c>
      <c r="P11" s="31">
        <v>18.054442000000002</v>
      </c>
      <c r="Q11" s="31">
        <v>16.999473999999996</v>
      </c>
      <c r="R11" s="31">
        <v>17.162001999999998</v>
      </c>
      <c r="S11" s="31">
        <v>18.167859999999997</v>
      </c>
      <c r="T11" s="31">
        <v>17.670000000000002</v>
      </c>
      <c r="U11" s="207"/>
      <c r="V11" s="148">
        <f t="shared" si="0"/>
        <v>-2.7403337542230941E-2</v>
      </c>
    </row>
    <row r="12" spans="1:22" x14ac:dyDescent="0.2">
      <c r="A12" s="20" t="str">
        <f>IF(desc!$B$1=1,desc!$A78,IF(desc!$B$1=2,desc!$B78,IF(desc!$B$1=3,desc!$C78,desc!$D78)))</f>
        <v>Average duration of calls established</v>
      </c>
      <c r="B12" s="113">
        <v>2.4</v>
      </c>
      <c r="C12" s="113">
        <v>2.23</v>
      </c>
      <c r="D12" s="113">
        <v>1.96</v>
      </c>
      <c r="E12" s="113">
        <v>1.97</v>
      </c>
      <c r="F12" s="113">
        <v>2.15</v>
      </c>
      <c r="G12" s="113">
        <v>1.4159805784602852</v>
      </c>
      <c r="H12" s="113">
        <v>1.6010694112850556</v>
      </c>
      <c r="I12" s="113">
        <v>1.8633347355547945</v>
      </c>
      <c r="J12" s="113">
        <v>1.6123245584454</v>
      </c>
      <c r="K12" s="113">
        <v>1.7969425165605641</v>
      </c>
      <c r="L12" s="113">
        <v>1.6222600474353506</v>
      </c>
      <c r="M12" s="113">
        <v>2.1465719063545152</v>
      </c>
      <c r="N12" s="113">
        <v>2.2448706138491663</v>
      </c>
      <c r="O12" s="113">
        <v>2.1278880672578322</v>
      </c>
      <c r="P12" s="113">
        <v>3.0102607128077508</v>
      </c>
      <c r="Q12" s="113">
        <v>2.7124416527769388</v>
      </c>
      <c r="R12" s="113">
        <v>2.9682688259859953</v>
      </c>
      <c r="S12" s="113">
        <v>3.1618620252884777</v>
      </c>
      <c r="T12" s="113">
        <v>3.1109154929577469</v>
      </c>
      <c r="U12" s="208"/>
      <c r="V12" s="148">
        <f t="shared" si="0"/>
        <v>-1.6112825899189127E-2</v>
      </c>
    </row>
    <row r="13" spans="1:22" x14ac:dyDescent="0.2">
      <c r="A13" s="33" t="str">
        <f>IF(desc!$B$1=1,desc!$A79,IF(desc!$B$1=2,desc!$B79,IF(desc!$B$1=3,desc!$C79,desc!$D79)))</f>
        <v>Total</v>
      </c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47"/>
      <c r="V13" s="148"/>
    </row>
    <row r="14" spans="1:22" x14ac:dyDescent="0.2">
      <c r="A14" s="20" t="str">
        <f>IF(desc!$B$1=1,desc!$A80,IF(desc!$B$1=2,desc!$B80,IF(desc!$B$1=3,desc!$C80,desc!$D80)))</f>
        <v>Total number of calls established (in millions of units)</v>
      </c>
      <c r="B14" s="114">
        <v>38</v>
      </c>
      <c r="C14" s="114">
        <v>61</v>
      </c>
      <c r="D14" s="114">
        <v>71</v>
      </c>
      <c r="E14" s="114">
        <v>60</v>
      </c>
      <c r="F14" s="114">
        <v>79</v>
      </c>
      <c r="G14" s="114">
        <v>63.975292000000003</v>
      </c>
      <c r="H14" s="114">
        <v>85.707973999999993</v>
      </c>
      <c r="I14" s="114">
        <v>93.997471999999988</v>
      </c>
      <c r="J14" s="114">
        <v>117.96376600000005</v>
      </c>
      <c r="K14" s="114">
        <v>99.556165999999962</v>
      </c>
      <c r="L14" s="114">
        <v>77.536501999999984</v>
      </c>
      <c r="M14" s="114">
        <v>96.036192999999997</v>
      </c>
      <c r="N14" s="114">
        <v>85.405431000000007</v>
      </c>
      <c r="O14" s="114">
        <v>85.463239299999998</v>
      </c>
      <c r="P14" s="114">
        <v>51.865551300000007</v>
      </c>
      <c r="Q14" s="114">
        <v>47.112131300000023</v>
      </c>
      <c r="R14" s="114">
        <v>35.224465000000009</v>
      </c>
      <c r="S14" s="114">
        <v>39.389374000000011</v>
      </c>
      <c r="T14" s="114">
        <v>18.858826599999997</v>
      </c>
      <c r="U14" s="47"/>
      <c r="V14" s="148">
        <f t="shared" si="0"/>
        <v>-0.52122045402397121</v>
      </c>
    </row>
    <row r="15" spans="1:22" ht="13.15" customHeight="1" x14ac:dyDescent="0.2">
      <c r="A15" s="20" t="str">
        <f>IF(desc!$B$1=1,desc!$A81,IF(desc!$B$1=2,desc!$B81,IF(desc!$B$1=3,desc!$C81,desc!$D81)))</f>
        <v>Total duration of calls established (in millions of minutes)</v>
      </c>
      <c r="B15" s="32">
        <v>85</v>
      </c>
      <c r="C15" s="32">
        <v>116</v>
      </c>
      <c r="D15" s="32">
        <v>188</v>
      </c>
      <c r="E15" s="32">
        <v>158</v>
      </c>
      <c r="F15" s="32">
        <v>156</v>
      </c>
      <c r="G15" s="32">
        <v>107.833916</v>
      </c>
      <c r="H15" s="32">
        <v>251.67137099999999</v>
      </c>
      <c r="I15" s="32">
        <v>274.41421600000001</v>
      </c>
      <c r="J15" s="32">
        <v>305.37828100000013</v>
      </c>
      <c r="K15" s="32">
        <v>303.34942999999993</v>
      </c>
      <c r="L15" s="32">
        <v>285.58444699999995</v>
      </c>
      <c r="M15" s="32">
        <v>434.74226599999997</v>
      </c>
      <c r="N15" s="32">
        <v>418.8373167499999</v>
      </c>
      <c r="O15" s="32">
        <v>313.18912336700009</v>
      </c>
      <c r="P15" s="32">
        <v>252.90072253000002</v>
      </c>
      <c r="Q15" s="32">
        <v>235.94101520999999</v>
      </c>
      <c r="R15" s="32">
        <v>168.63461999999998</v>
      </c>
      <c r="S15" s="32">
        <v>149.84332736666627</v>
      </c>
      <c r="T15" s="32">
        <v>111.27654276330001</v>
      </c>
      <c r="U15" s="120"/>
      <c r="V15" s="148">
        <f t="shared" si="0"/>
        <v>-0.25738072746471669</v>
      </c>
    </row>
    <row r="16" spans="1:22" x14ac:dyDescent="0.2">
      <c r="A16" s="57" t="str">
        <f>IF(desc!$B$1=1,desc!$A82,IF(desc!$B$1=2,desc!$B82,IF(desc!$B$1=3,desc!$C82,desc!$D82)))</f>
        <v>Average duration of calls established</v>
      </c>
      <c r="B16" s="115">
        <v>2.2200000000000002</v>
      </c>
      <c r="C16" s="115">
        <v>1.91</v>
      </c>
      <c r="D16" s="115">
        <v>2.66</v>
      </c>
      <c r="E16" s="115">
        <v>2.64</v>
      </c>
      <c r="F16" s="115">
        <v>1.97</v>
      </c>
      <c r="G16" s="115">
        <v>1.6855556673348204</v>
      </c>
      <c r="H16" s="115">
        <v>2.9363822203987695</v>
      </c>
      <c r="I16" s="115">
        <v>2.9193786828650037</v>
      </c>
      <c r="J16" s="115">
        <v>2.5887464545680916</v>
      </c>
      <c r="K16" s="115">
        <v>3.0470180018784578</v>
      </c>
      <c r="L16" s="115">
        <v>3.683225830848031</v>
      </c>
      <c r="M16" s="115">
        <v>4.5268585979871148</v>
      </c>
      <c r="N16" s="115">
        <v>4.9041063530257212</v>
      </c>
      <c r="O16" s="115">
        <v>3.6646062790531286</v>
      </c>
      <c r="P16" s="115">
        <v>4.876082798526042</v>
      </c>
      <c r="Q16" s="115">
        <v>5.0080734770324407</v>
      </c>
      <c r="R16" s="115">
        <v>4.7874288509420921</v>
      </c>
      <c r="S16" s="115">
        <v>3.8041560997305068</v>
      </c>
      <c r="T16" s="115">
        <v>5.9005019306609476</v>
      </c>
      <c r="U16" s="208"/>
      <c r="V16" s="149">
        <f t="shared" si="0"/>
        <v>0.55106724749779579</v>
      </c>
    </row>
    <row r="17" spans="1:22" ht="30" customHeight="1" x14ac:dyDescent="0.2">
      <c r="A17" s="10" t="str">
        <f>IF(desc!$B$1=1,desc!$A83,IF(desc!$B$1=2,desc!$B83,IF(desc!$B$1=3,desc!$C83,desc!$D83)))</f>
        <v>Note: in this table the sums do not always correspond exactly with their constituent elements. These small differences are due to rounding up or down.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47"/>
      <c r="S17" s="47"/>
      <c r="T17" s="47"/>
      <c r="U17" s="47"/>
      <c r="V17" s="155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V39"/>
  <sheetViews>
    <sheetView showGridLines="0" workbookViewId="0">
      <pane xSplit="1" ySplit="4" topLeftCell="O5" activePane="bottomRight" state="frozen"/>
      <selection pane="topRight" activeCell="B1" sqref="B1"/>
      <selection pane="bottomLeft" activeCell="A7" sqref="A7"/>
      <selection pane="bottomRight" activeCell="X13" sqref="X13"/>
    </sheetView>
  </sheetViews>
  <sheetFormatPr baseColWidth="10" defaultColWidth="11.5703125" defaultRowHeight="12.75" x14ac:dyDescent="0.2"/>
  <cols>
    <col min="1" max="1" width="53.140625" style="3" customWidth="1"/>
    <col min="2" max="13" width="11.5703125" style="3" customWidth="1"/>
    <col min="14" max="16384" width="11.5703125" style="3"/>
  </cols>
  <sheetData>
    <row r="1" spans="1:22" ht="34.9" customHeight="1" x14ac:dyDescent="0.2">
      <c r="A1" s="187" t="str">
        <f>IF(desc!$B$1=1,desc!$A85,IF(desc!$B$1=2,desc!$B85,IF(desc!$B$1=3,desc!$C85,desc!$D85)))</f>
        <v xml:space="preserve">Table SFM4: Other services on fixed and mobile connections </v>
      </c>
    </row>
    <row r="2" spans="1:22" ht="31.15" customHeight="1" x14ac:dyDescent="0.2">
      <c r="A2" s="188" t="str">
        <f>IF(desc!$B$1=1,desc!$A86,IF(desc!$B$1=2,desc!$B86,IF(desc!$B$1=3,desc!$C86,desc!$D86)))</f>
        <v>Total number of calls made to short numbers (for the period from 01.01 to 31.12)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3.15" customHeight="1" x14ac:dyDescent="0.2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V4" s="60" t="str">
        <f>IF(desc!$B$1=1,desc!$A121,IF(desc!$B$1=2,desc!$B121,IF(desc!$B$1=3,desc!$C121,desc!$D121)))</f>
        <v>Var. 16-17</v>
      </c>
    </row>
    <row r="5" spans="1:22" x14ac:dyDescent="0.2">
      <c r="A5" s="97" t="str">
        <f>IF(desc!$B$1=1,desc!$A87,IF(desc!$B$1=2,desc!$B87,IF(desc!$B$1=3,desc!$C87,desc!$D87)))</f>
        <v>Number 112 (emergency calls)</v>
      </c>
      <c r="B5" s="96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28"/>
      <c r="V5" s="59"/>
    </row>
    <row r="6" spans="1:22" x14ac:dyDescent="0.2">
      <c r="A6" s="91" t="str">
        <f>IF(desc!$B$1=1,desc!$A88,IF(desc!$B$1=2,desc!$B88,IF(desc!$B$1=3,desc!$C88,desc!$D88)))</f>
        <v>On fixed networks</v>
      </c>
      <c r="B6" s="88">
        <v>580972</v>
      </c>
      <c r="C6" s="27">
        <v>400140</v>
      </c>
      <c r="D6" s="34">
        <v>160000</v>
      </c>
      <c r="E6" s="27">
        <v>120300</v>
      </c>
      <c r="F6" s="27">
        <v>90300</v>
      </c>
      <c r="G6" s="27">
        <v>826300</v>
      </c>
      <c r="H6" s="27">
        <v>183000</v>
      </c>
      <c r="I6" s="27">
        <v>171606.00000000003</v>
      </c>
      <c r="J6" s="27">
        <v>167937.00000000003</v>
      </c>
      <c r="K6" s="27">
        <v>246316.00000000003</v>
      </c>
      <c r="L6" s="27">
        <v>157032.00000000006</v>
      </c>
      <c r="M6" s="27">
        <v>155801.00000000006</v>
      </c>
      <c r="N6" s="27">
        <v>149537.00000000003</v>
      </c>
      <c r="O6" s="27">
        <v>151770.00000000003</v>
      </c>
      <c r="P6" s="27">
        <v>150328.00000000003</v>
      </c>
      <c r="Q6" s="27">
        <v>142318.99999999994</v>
      </c>
      <c r="R6" s="27">
        <v>139005.00000000006</v>
      </c>
      <c r="S6" s="27">
        <v>143099.20000000001</v>
      </c>
      <c r="T6" s="27">
        <v>156293.00000000003</v>
      </c>
      <c r="U6" s="209"/>
      <c r="V6" s="58">
        <f>(T6-S6)/S6</f>
        <v>9.2200375683442096E-2</v>
      </c>
    </row>
    <row r="7" spans="1:22" x14ac:dyDescent="0.2">
      <c r="A7" s="91" t="str">
        <f>IF(desc!$B$1=1,desc!$A89,IF(desc!$B$1=2,desc!$B89,IF(desc!$B$1=3,desc!$C89,desc!$D89)))</f>
        <v>On mobile networks</v>
      </c>
      <c r="B7" s="89">
        <v>4715</v>
      </c>
      <c r="C7" s="34">
        <v>64854</v>
      </c>
      <c r="D7" s="34">
        <v>240936</v>
      </c>
      <c r="E7" s="34">
        <v>322119</v>
      </c>
      <c r="F7" s="27">
        <v>430297</v>
      </c>
      <c r="G7" s="27">
        <v>526886</v>
      </c>
      <c r="H7" s="27">
        <v>560192.99999999988</v>
      </c>
      <c r="I7" s="27">
        <v>469529</v>
      </c>
      <c r="J7" s="27">
        <v>146542.00000000003</v>
      </c>
      <c r="K7" s="27">
        <v>128306</v>
      </c>
      <c r="L7" s="27">
        <v>139220</v>
      </c>
      <c r="M7" s="27">
        <v>146060</v>
      </c>
      <c r="N7" s="27">
        <v>210058.00000000003</v>
      </c>
      <c r="O7" s="27">
        <v>438798.99999999994</v>
      </c>
      <c r="P7" s="27">
        <v>281929</v>
      </c>
      <c r="Q7" s="27">
        <v>247368</v>
      </c>
      <c r="R7" s="27">
        <v>259534.19999999998</v>
      </c>
      <c r="S7" s="27">
        <v>244504.00000000003</v>
      </c>
      <c r="T7" s="27">
        <v>335003.99999999994</v>
      </c>
      <c r="U7" s="209"/>
      <c r="V7" s="58">
        <f>(T7-S7)/S7</f>
        <v>0.37013709387167448</v>
      </c>
    </row>
    <row r="8" spans="1:22" x14ac:dyDescent="0.2">
      <c r="A8" s="91" t="str">
        <f>IF(desc!$B$1=1,desc!$A90,IF(desc!$B$1=2,desc!$B90,IF(desc!$B$1=3,desc!$C90,desc!$D90)))</f>
        <v>Total</v>
      </c>
      <c r="B8" s="99">
        <v>585687</v>
      </c>
      <c r="C8" s="100">
        <v>464994</v>
      </c>
      <c r="D8" s="100">
        <v>400936</v>
      </c>
      <c r="E8" s="100">
        <v>442419</v>
      </c>
      <c r="F8" s="100">
        <v>520597</v>
      </c>
      <c r="G8" s="101">
        <v>1353186</v>
      </c>
      <c r="H8" s="101">
        <v>743192.99999999988</v>
      </c>
      <c r="I8" s="101">
        <v>641135</v>
      </c>
      <c r="J8" s="101">
        <v>314479.00000000006</v>
      </c>
      <c r="K8" s="101">
        <v>374622</v>
      </c>
      <c r="L8" s="101">
        <v>296252.00000000006</v>
      </c>
      <c r="M8" s="101">
        <v>301861.00000000006</v>
      </c>
      <c r="N8" s="101">
        <v>359595.00000000006</v>
      </c>
      <c r="O8" s="101">
        <v>590569</v>
      </c>
      <c r="P8" s="101">
        <v>432257</v>
      </c>
      <c r="Q8" s="101">
        <v>389686.99999999994</v>
      </c>
      <c r="R8" s="101">
        <v>398539.20000000007</v>
      </c>
      <c r="S8" s="101">
        <v>387603.20000000007</v>
      </c>
      <c r="T8" s="101">
        <v>491297</v>
      </c>
      <c r="U8" s="210"/>
      <c r="V8" s="107">
        <f t="shared" ref="V8:V36" si="0">(T8-S8)/S8</f>
        <v>0.2675256551029504</v>
      </c>
    </row>
    <row r="9" spans="1:22" x14ac:dyDescent="0.2">
      <c r="A9" s="97" t="str">
        <f>IF(desc!$B$1=1,desc!$A91,IF(desc!$B$1=2,desc!$B91,IF(desc!$B$1=3,desc!$C91,desc!$D91)))</f>
        <v xml:space="preserve">Number 117 (police) </v>
      </c>
      <c r="B9" s="221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5"/>
      <c r="S9" s="225"/>
      <c r="T9" s="225"/>
      <c r="U9" s="209"/>
      <c r="V9" s="58"/>
    </row>
    <row r="10" spans="1:22" x14ac:dyDescent="0.2">
      <c r="A10" s="91" t="str">
        <f>IF(desc!$B$1=1,desc!$A92,IF(desc!$B$1=2,desc!$B92,IF(desc!$B$1=3,desc!$C92,desc!$D92)))</f>
        <v>On fixed networks</v>
      </c>
      <c r="B10" s="89">
        <v>901334</v>
      </c>
      <c r="C10" s="34">
        <v>800186</v>
      </c>
      <c r="D10" s="34">
        <v>440000</v>
      </c>
      <c r="E10" s="34">
        <v>500000</v>
      </c>
      <c r="F10" s="34">
        <v>551300</v>
      </c>
      <c r="G10" s="34">
        <v>1196000</v>
      </c>
      <c r="H10" s="34">
        <v>516313</v>
      </c>
      <c r="I10" s="34">
        <v>497242</v>
      </c>
      <c r="J10" s="34">
        <v>480334.99999999994</v>
      </c>
      <c r="K10" s="27">
        <v>446186</v>
      </c>
      <c r="L10" s="27">
        <v>467595.00000000012</v>
      </c>
      <c r="M10" s="34">
        <v>467207</v>
      </c>
      <c r="N10" s="34">
        <v>465034.99999999988</v>
      </c>
      <c r="O10" s="34">
        <v>484403.99999999983</v>
      </c>
      <c r="P10" s="34">
        <v>437967.5</v>
      </c>
      <c r="Q10" s="34">
        <v>402038.00000000012</v>
      </c>
      <c r="R10" s="34">
        <v>371168.49999999994</v>
      </c>
      <c r="S10" s="34">
        <v>352937.20000000007</v>
      </c>
      <c r="T10" s="34">
        <v>363764</v>
      </c>
      <c r="U10" s="209"/>
      <c r="V10" s="58">
        <f t="shared" si="0"/>
        <v>3.0676278952742664E-2</v>
      </c>
    </row>
    <row r="11" spans="1:22" x14ac:dyDescent="0.2">
      <c r="A11" s="91" t="str">
        <f>IF(desc!$B$1=1,desc!$A93,IF(desc!$B$1=2,desc!$B93,IF(desc!$B$1=3,desc!$C93,desc!$D93)))</f>
        <v>On mobile networks</v>
      </c>
      <c r="B11" s="40">
        <v>7167</v>
      </c>
      <c r="C11" s="37">
        <v>378449</v>
      </c>
      <c r="D11" s="37">
        <v>428352</v>
      </c>
      <c r="E11" s="37">
        <v>471662</v>
      </c>
      <c r="F11" s="37">
        <v>500694</v>
      </c>
      <c r="G11" s="37">
        <v>511980</v>
      </c>
      <c r="H11" s="37">
        <v>565685</v>
      </c>
      <c r="I11" s="37">
        <v>481252</v>
      </c>
      <c r="J11" s="37">
        <v>542183</v>
      </c>
      <c r="K11" s="37">
        <v>574556</v>
      </c>
      <c r="L11" s="37">
        <v>622346</v>
      </c>
      <c r="M11" s="37">
        <v>637994</v>
      </c>
      <c r="N11" s="37">
        <v>710354.00000000012</v>
      </c>
      <c r="O11" s="37">
        <v>803926</v>
      </c>
      <c r="P11" s="37">
        <v>827827</v>
      </c>
      <c r="Q11" s="37">
        <v>748812</v>
      </c>
      <c r="R11" s="37">
        <v>712290</v>
      </c>
      <c r="S11" s="37">
        <v>789592.99999999988</v>
      </c>
      <c r="T11" s="37">
        <v>701716</v>
      </c>
      <c r="U11" s="209"/>
      <c r="V11" s="58">
        <f t="shared" si="0"/>
        <v>-0.11129404642644995</v>
      </c>
    </row>
    <row r="12" spans="1:22" x14ac:dyDescent="0.2">
      <c r="A12" s="91" t="str">
        <f>IF(desc!$B$1=1,desc!$A94,IF(desc!$B$1=2,desc!$B94,IF(desc!$B$1=3,desc!$C94,desc!$D94)))</f>
        <v>Total</v>
      </c>
      <c r="B12" s="102">
        <v>908501</v>
      </c>
      <c r="C12" s="103">
        <v>1178635</v>
      </c>
      <c r="D12" s="103">
        <v>868352</v>
      </c>
      <c r="E12" s="103">
        <v>971662</v>
      </c>
      <c r="F12" s="103">
        <v>1051994</v>
      </c>
      <c r="G12" s="103">
        <v>1707980</v>
      </c>
      <c r="H12" s="103">
        <v>1081998</v>
      </c>
      <c r="I12" s="103">
        <v>978494</v>
      </c>
      <c r="J12" s="103">
        <v>1022518</v>
      </c>
      <c r="K12" s="103">
        <v>1020742</v>
      </c>
      <c r="L12" s="103">
        <v>1089941</v>
      </c>
      <c r="M12" s="103">
        <v>1105201</v>
      </c>
      <c r="N12" s="103">
        <v>1175389</v>
      </c>
      <c r="O12" s="103">
        <v>1288329.9999999998</v>
      </c>
      <c r="P12" s="103">
        <v>1265794.5</v>
      </c>
      <c r="Q12" s="103">
        <v>1150850</v>
      </c>
      <c r="R12" s="103">
        <v>1083458.5</v>
      </c>
      <c r="S12" s="103">
        <v>1142530.2</v>
      </c>
      <c r="T12" s="103">
        <v>1065480</v>
      </c>
      <c r="U12" s="211"/>
      <c r="V12" s="107">
        <f t="shared" si="0"/>
        <v>-6.7438217388039248E-2</v>
      </c>
    </row>
    <row r="13" spans="1:22" x14ac:dyDescent="0.2">
      <c r="A13" s="97" t="str">
        <f>IF(desc!$B$1=1,desc!$A95,IF(desc!$B$1=2,desc!$B95,IF(desc!$B$1=3,desc!$C95,desc!$D95)))</f>
        <v xml:space="preserve">Number 118 (fire) </v>
      </c>
      <c r="B13" s="94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209"/>
      <c r="V13" s="58"/>
    </row>
    <row r="14" spans="1:22" x14ac:dyDescent="0.2">
      <c r="A14" s="91" t="str">
        <f>IF(desc!$B$1=1,desc!$A96,IF(desc!$B$1=2,desc!$B96,IF(desc!$B$1=3,desc!$C96,desc!$D96)))</f>
        <v>On fixed networks</v>
      </c>
      <c r="B14" s="90">
        <v>220539</v>
      </c>
      <c r="C14" s="41">
        <v>200161</v>
      </c>
      <c r="D14" s="41">
        <v>120000</v>
      </c>
      <c r="E14" s="41">
        <v>130000</v>
      </c>
      <c r="F14" s="41">
        <v>200400</v>
      </c>
      <c r="G14" s="37">
        <v>373400.00000000006</v>
      </c>
      <c r="H14" s="37">
        <v>193747</v>
      </c>
      <c r="I14" s="37">
        <v>219729</v>
      </c>
      <c r="J14" s="37">
        <v>324371.00000000006</v>
      </c>
      <c r="K14" s="37">
        <v>257133</v>
      </c>
      <c r="L14" s="37">
        <v>232837.00000000006</v>
      </c>
      <c r="M14" s="37">
        <v>211121.99999999997</v>
      </c>
      <c r="N14" s="37">
        <v>209892</v>
      </c>
      <c r="O14" s="37">
        <v>200678</v>
      </c>
      <c r="P14" s="37">
        <v>191677.53</v>
      </c>
      <c r="Q14" s="37">
        <v>174383</v>
      </c>
      <c r="R14" s="37">
        <v>169235.00000000006</v>
      </c>
      <c r="S14" s="37">
        <v>168245</v>
      </c>
      <c r="T14" s="37">
        <v>164972.99999999997</v>
      </c>
      <c r="U14" s="209"/>
      <c r="V14" s="58">
        <f t="shared" si="0"/>
        <v>-1.9447829058813215E-2</v>
      </c>
    </row>
    <row r="15" spans="1:22" x14ac:dyDescent="0.2">
      <c r="A15" s="91" t="str">
        <f>IF(desc!$B$1=1,desc!$A97,IF(desc!$B$1=2,desc!$B97,IF(desc!$B$1=3,desc!$C97,desc!$D97)))</f>
        <v>On mobile networks</v>
      </c>
      <c r="B15" s="40">
        <v>1056</v>
      </c>
      <c r="C15" s="37">
        <v>49840</v>
      </c>
      <c r="D15" s="37">
        <v>66452</v>
      </c>
      <c r="E15" s="37">
        <v>70059</v>
      </c>
      <c r="F15" s="37">
        <v>72979</v>
      </c>
      <c r="G15" s="37">
        <v>77587</v>
      </c>
      <c r="H15" s="37">
        <v>105308.00000000001</v>
      </c>
      <c r="I15" s="37">
        <v>84763</v>
      </c>
      <c r="J15" s="37">
        <v>120857</v>
      </c>
      <c r="K15" s="37">
        <v>105086</v>
      </c>
      <c r="L15" s="37">
        <v>106235</v>
      </c>
      <c r="M15" s="37">
        <v>111272</v>
      </c>
      <c r="N15" s="37">
        <v>99605.000000000015</v>
      </c>
      <c r="O15" s="37">
        <v>104263</v>
      </c>
      <c r="P15" s="37">
        <v>104148</v>
      </c>
      <c r="Q15" s="37">
        <v>91900.000000000015</v>
      </c>
      <c r="R15" s="37">
        <v>89166.000000000015</v>
      </c>
      <c r="S15" s="37">
        <v>85151</v>
      </c>
      <c r="T15" s="37">
        <v>79842</v>
      </c>
      <c r="U15" s="209"/>
      <c r="V15" s="58">
        <f t="shared" si="0"/>
        <v>-6.234806402743362E-2</v>
      </c>
    </row>
    <row r="16" spans="1:22" x14ac:dyDescent="0.2">
      <c r="A16" s="91" t="str">
        <f>IF(desc!$B$1=1,desc!$A98,IF(desc!$B$1=2,desc!$B98,IF(desc!$B$1=3,desc!$C98,desc!$D98)))</f>
        <v>Total</v>
      </c>
      <c r="B16" s="102">
        <v>221595</v>
      </c>
      <c r="C16" s="103">
        <v>250001</v>
      </c>
      <c r="D16" s="103">
        <v>186452</v>
      </c>
      <c r="E16" s="103">
        <v>200059</v>
      </c>
      <c r="F16" s="103">
        <v>273379</v>
      </c>
      <c r="G16" s="103">
        <v>450987.00000000006</v>
      </c>
      <c r="H16" s="103">
        <v>299055</v>
      </c>
      <c r="I16" s="103">
        <v>304492</v>
      </c>
      <c r="J16" s="103">
        <v>445228.00000000006</v>
      </c>
      <c r="K16" s="103">
        <v>362219</v>
      </c>
      <c r="L16" s="103">
        <v>339072.00000000006</v>
      </c>
      <c r="M16" s="103">
        <v>322394</v>
      </c>
      <c r="N16" s="103">
        <v>309497</v>
      </c>
      <c r="O16" s="103">
        <v>304941</v>
      </c>
      <c r="P16" s="103">
        <v>295825.53000000003</v>
      </c>
      <c r="Q16" s="103">
        <v>266283</v>
      </c>
      <c r="R16" s="103">
        <v>258401.00000000006</v>
      </c>
      <c r="S16" s="103">
        <v>253396</v>
      </c>
      <c r="T16" s="103">
        <v>244814.99999999997</v>
      </c>
      <c r="U16" s="211"/>
      <c r="V16" s="107">
        <f t="shared" si="0"/>
        <v>-3.3863991538935219E-2</v>
      </c>
    </row>
    <row r="17" spans="1:22" x14ac:dyDescent="0.2">
      <c r="A17" s="97" t="str">
        <f>IF(desc!$B$1=1,desc!$A99,IF(desc!$B$1=2,desc!$B99,IF(desc!$B$1=3,desc!$C99,desc!$D99)))</f>
        <v>Number 143 (Samaritans)</v>
      </c>
      <c r="B17" s="94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209"/>
      <c r="V17" s="107"/>
    </row>
    <row r="18" spans="1:22" x14ac:dyDescent="0.2">
      <c r="A18" s="91" t="str">
        <f>IF(desc!$B$1=1,desc!$A100,IF(desc!$B$1=2,desc!$B100,IF(desc!$B$1=3,desc!$C100,desc!$D100)))</f>
        <v>On fixed networks</v>
      </c>
      <c r="B18" s="90">
        <v>361609</v>
      </c>
      <c r="C18" s="41">
        <v>200102</v>
      </c>
      <c r="D18" s="41">
        <v>230000</v>
      </c>
      <c r="E18" s="41">
        <v>210000</v>
      </c>
      <c r="F18" s="41">
        <v>290480</v>
      </c>
      <c r="G18" s="37">
        <v>483300.00000000006</v>
      </c>
      <c r="H18" s="37">
        <v>293558</v>
      </c>
      <c r="I18" s="37">
        <v>280905</v>
      </c>
      <c r="J18" s="37">
        <v>270522.00000000006</v>
      </c>
      <c r="K18" s="37">
        <v>271003</v>
      </c>
      <c r="L18" s="37">
        <v>261672.99999999988</v>
      </c>
      <c r="M18" s="37">
        <v>272302.00000000006</v>
      </c>
      <c r="N18" s="37">
        <v>251279.50000000006</v>
      </c>
      <c r="O18" s="37">
        <v>248399.00000000006</v>
      </c>
      <c r="P18" s="37">
        <v>236858.5400000001</v>
      </c>
      <c r="Q18" s="37">
        <v>232525.99999999994</v>
      </c>
      <c r="R18" s="37">
        <v>227364.59999999995</v>
      </c>
      <c r="S18" s="37">
        <v>223701.99999999997</v>
      </c>
      <c r="T18" s="37">
        <v>234886.99999999997</v>
      </c>
      <c r="U18" s="209"/>
      <c r="V18" s="58">
        <f t="shared" si="0"/>
        <v>4.9999552976727972E-2</v>
      </c>
    </row>
    <row r="19" spans="1:22" x14ac:dyDescent="0.2">
      <c r="A19" s="91" t="str">
        <f>IF(desc!$B$1=1,desc!$A101,IF(desc!$B$1=2,desc!$B101,IF(desc!$B$1=3,desc!$C101,desc!$D101)))</f>
        <v>On mobile networks</v>
      </c>
      <c r="B19" s="90">
        <v>542</v>
      </c>
      <c r="C19" s="41">
        <v>29626</v>
      </c>
      <c r="D19" s="41">
        <v>52627</v>
      </c>
      <c r="E19" s="41">
        <v>53831</v>
      </c>
      <c r="F19" s="41">
        <v>250015</v>
      </c>
      <c r="G19" s="37">
        <v>81236</v>
      </c>
      <c r="H19" s="37">
        <v>114995</v>
      </c>
      <c r="I19" s="37">
        <v>175463</v>
      </c>
      <c r="J19" s="37">
        <v>115933.00000000001</v>
      </c>
      <c r="K19" s="37">
        <v>85745</v>
      </c>
      <c r="L19" s="37">
        <v>90257</v>
      </c>
      <c r="M19" s="37">
        <v>109018</v>
      </c>
      <c r="N19" s="37">
        <v>78072</v>
      </c>
      <c r="O19" s="37">
        <v>95686</v>
      </c>
      <c r="P19" s="37">
        <v>118899</v>
      </c>
      <c r="Q19" s="37">
        <v>105253</v>
      </c>
      <c r="R19" s="37">
        <v>95106</v>
      </c>
      <c r="S19" s="37">
        <v>104131.00000000001</v>
      </c>
      <c r="T19" s="37">
        <v>114894</v>
      </c>
      <c r="U19" s="209"/>
      <c r="V19" s="58">
        <f t="shared" si="0"/>
        <v>0.10336019052923706</v>
      </c>
    </row>
    <row r="20" spans="1:22" x14ac:dyDescent="0.2">
      <c r="A20" s="91" t="str">
        <f>IF(desc!$B$1=1,desc!$A102,IF(desc!$B$1=2,desc!$B102,IF(desc!$B$1=3,desc!$C102,desc!$D102)))</f>
        <v>Total</v>
      </c>
      <c r="B20" s="104">
        <v>362151</v>
      </c>
      <c r="C20" s="53">
        <v>229728</v>
      </c>
      <c r="D20" s="53">
        <v>282627</v>
      </c>
      <c r="E20" s="53">
        <v>263831</v>
      </c>
      <c r="F20" s="53">
        <v>540495</v>
      </c>
      <c r="G20" s="103">
        <v>564536</v>
      </c>
      <c r="H20" s="103">
        <v>408553</v>
      </c>
      <c r="I20" s="103">
        <v>456368</v>
      </c>
      <c r="J20" s="103">
        <v>386455.00000000006</v>
      </c>
      <c r="K20" s="103">
        <v>356748</v>
      </c>
      <c r="L20" s="103">
        <v>351929.99999999988</v>
      </c>
      <c r="M20" s="103">
        <v>381320.00000000006</v>
      </c>
      <c r="N20" s="103">
        <v>329351.50000000006</v>
      </c>
      <c r="O20" s="103">
        <v>344085.00000000006</v>
      </c>
      <c r="P20" s="103">
        <v>355757.5400000001</v>
      </c>
      <c r="Q20" s="103">
        <v>337778.99999999994</v>
      </c>
      <c r="R20" s="103">
        <v>322470.59999999998</v>
      </c>
      <c r="S20" s="103">
        <v>327833</v>
      </c>
      <c r="T20" s="103">
        <v>349781</v>
      </c>
      <c r="U20" s="211"/>
      <c r="V20" s="107">
        <f t="shared" si="0"/>
        <v>6.694872084262414E-2</v>
      </c>
    </row>
    <row r="21" spans="1:22" x14ac:dyDescent="0.2">
      <c r="A21" s="97" t="str">
        <f>IF(desc!$B$1=1,desc!$A103,IF(desc!$B$1=2,desc!$B103,IF(desc!$B$1=3,desc!$C103,desc!$D103)))</f>
        <v xml:space="preserve">Number 144 (ambulances, emergency calls) </v>
      </c>
      <c r="B21" s="95"/>
      <c r="C21" s="51"/>
      <c r="D21" s="51"/>
      <c r="E21" s="51"/>
      <c r="F21" s="5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209"/>
      <c r="V21" s="58"/>
    </row>
    <row r="22" spans="1:22" x14ac:dyDescent="0.2">
      <c r="A22" s="91" t="str">
        <f>IF(desc!$B$1=1,desc!$A104,IF(desc!$B$1=2,desc!$B104,IF(desc!$B$1=3,desc!$C104,desc!$D104)))</f>
        <v>On fixed networks</v>
      </c>
      <c r="B22" s="40">
        <v>381836</v>
      </c>
      <c r="C22" s="37">
        <v>400149</v>
      </c>
      <c r="D22" s="37">
        <v>280000</v>
      </c>
      <c r="E22" s="37">
        <v>320000</v>
      </c>
      <c r="F22" s="37">
        <v>401400</v>
      </c>
      <c r="G22" s="37">
        <v>577000</v>
      </c>
      <c r="H22" s="37">
        <v>409780.00000000006</v>
      </c>
      <c r="I22" s="37">
        <v>415212</v>
      </c>
      <c r="J22" s="37">
        <v>406936.00000000006</v>
      </c>
      <c r="K22" s="37">
        <v>397520.99999999994</v>
      </c>
      <c r="L22" s="37">
        <v>412439</v>
      </c>
      <c r="M22" s="37">
        <v>426088.99999999994</v>
      </c>
      <c r="N22" s="37">
        <v>383594.99999999988</v>
      </c>
      <c r="O22" s="37">
        <v>390023</v>
      </c>
      <c r="P22" s="37">
        <v>370550.51200000016</v>
      </c>
      <c r="Q22" s="37">
        <v>359138.00000000006</v>
      </c>
      <c r="R22" s="37">
        <v>346940.49999999994</v>
      </c>
      <c r="S22" s="37">
        <v>340954.99999999994</v>
      </c>
      <c r="T22" s="37">
        <v>339172.99999999988</v>
      </c>
      <c r="U22" s="45"/>
      <c r="V22" s="58">
        <f t="shared" si="0"/>
        <v>-5.22649616518326E-3</v>
      </c>
    </row>
    <row r="23" spans="1:22" x14ac:dyDescent="0.2">
      <c r="A23" s="91" t="str">
        <f>IF(desc!$B$1=1,desc!$A105,IF(desc!$B$1=2,desc!$B105,IF(desc!$B$1=3,desc!$C105,desc!$D105)))</f>
        <v>On mobile networks</v>
      </c>
      <c r="B23" s="40">
        <v>1656</v>
      </c>
      <c r="C23" s="37">
        <v>108277</v>
      </c>
      <c r="D23" s="37">
        <v>141155</v>
      </c>
      <c r="E23" s="37">
        <v>154133</v>
      </c>
      <c r="F23" s="37">
        <v>169493</v>
      </c>
      <c r="G23" s="37">
        <v>167409</v>
      </c>
      <c r="H23" s="37">
        <v>197769</v>
      </c>
      <c r="I23" s="37">
        <v>171173.00000000003</v>
      </c>
      <c r="J23" s="37">
        <v>164369</v>
      </c>
      <c r="K23" s="37">
        <v>167851</v>
      </c>
      <c r="L23" s="37">
        <v>172277</v>
      </c>
      <c r="M23" s="37">
        <v>198106</v>
      </c>
      <c r="N23" s="37">
        <v>186690</v>
      </c>
      <c r="O23" s="37">
        <v>215734</v>
      </c>
      <c r="P23" s="37">
        <v>226769.99999999997</v>
      </c>
      <c r="Q23" s="37">
        <v>218385</v>
      </c>
      <c r="R23" s="37">
        <v>222268</v>
      </c>
      <c r="S23" s="37">
        <v>235390.00000000003</v>
      </c>
      <c r="T23" s="37">
        <v>227433</v>
      </c>
      <c r="U23" s="45"/>
      <c r="V23" s="58">
        <f t="shared" si="0"/>
        <v>-3.3803475083903432E-2</v>
      </c>
    </row>
    <row r="24" spans="1:22" ht="13.15" customHeight="1" x14ac:dyDescent="0.2">
      <c r="A24" s="91" t="str">
        <f>IF(desc!$B$1=1,desc!$A106,IF(desc!$B$1=2,desc!$B106,IF(desc!$B$1=3,desc!$C106,desc!$D106)))</f>
        <v>Total</v>
      </c>
      <c r="B24" s="102">
        <v>383492</v>
      </c>
      <c r="C24" s="103">
        <v>508426</v>
      </c>
      <c r="D24" s="103">
        <v>421155</v>
      </c>
      <c r="E24" s="103">
        <v>474133</v>
      </c>
      <c r="F24" s="103">
        <v>570893</v>
      </c>
      <c r="G24" s="103">
        <v>744409</v>
      </c>
      <c r="H24" s="103">
        <v>607549</v>
      </c>
      <c r="I24" s="103">
        <v>586385</v>
      </c>
      <c r="J24" s="103">
        <v>571305</v>
      </c>
      <c r="K24" s="103">
        <v>565372</v>
      </c>
      <c r="L24" s="103">
        <v>584716</v>
      </c>
      <c r="M24" s="103">
        <v>624195</v>
      </c>
      <c r="N24" s="103">
        <v>570284.99999999988</v>
      </c>
      <c r="O24" s="103">
        <v>605757</v>
      </c>
      <c r="P24" s="103">
        <v>597320.5120000001</v>
      </c>
      <c r="Q24" s="103">
        <v>577523</v>
      </c>
      <c r="R24" s="103">
        <v>569208.5</v>
      </c>
      <c r="S24" s="103">
        <v>576345</v>
      </c>
      <c r="T24" s="103">
        <v>566605.99999999988</v>
      </c>
      <c r="U24" s="212"/>
      <c r="V24" s="107">
        <f t="shared" si="0"/>
        <v>-1.6897864994057581E-2</v>
      </c>
    </row>
    <row r="25" spans="1:22" ht="13.15" customHeight="1" x14ac:dyDescent="0.2">
      <c r="A25" s="97" t="str">
        <f>IF(desc!$B$1=1,desc!$A107,IF(desc!$B$1=2,desc!$B107,IF(desc!$B$1=3,desc!$C107,desc!$D107)))</f>
        <v xml:space="preserve">Number 147 (helpline for children and young people) </v>
      </c>
      <c r="B25" s="94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09"/>
      <c r="V25" s="58"/>
    </row>
    <row r="26" spans="1:22" ht="13.15" customHeight="1" x14ac:dyDescent="0.2">
      <c r="A26" s="91" t="str">
        <f>IF(desc!$B$1=1,desc!$A108,IF(desc!$B$1=2,desc!$B108,IF(desc!$B$1=3,desc!$C108,desc!$D108)))</f>
        <v>On fixed networks</v>
      </c>
      <c r="B26" s="40">
        <v>30080</v>
      </c>
      <c r="C26" s="37">
        <v>50107</v>
      </c>
      <c r="D26" s="37">
        <v>50000</v>
      </c>
      <c r="E26" s="37">
        <v>50000</v>
      </c>
      <c r="F26" s="37">
        <v>160100</v>
      </c>
      <c r="G26" s="37">
        <v>580030</v>
      </c>
      <c r="H26" s="37">
        <v>206228.00000000003</v>
      </c>
      <c r="I26" s="37">
        <v>231263</v>
      </c>
      <c r="J26" s="37">
        <v>134079</v>
      </c>
      <c r="K26" s="37">
        <v>94084.999999999985</v>
      </c>
      <c r="L26" s="37">
        <v>68005.000000000029</v>
      </c>
      <c r="M26" s="37">
        <v>47662.000000000007</v>
      </c>
      <c r="N26" s="37">
        <v>144022.99999999997</v>
      </c>
      <c r="O26" s="37">
        <v>179927.99999999994</v>
      </c>
      <c r="P26" s="37">
        <v>157080.19999999998</v>
      </c>
      <c r="Q26" s="37">
        <v>141636</v>
      </c>
      <c r="R26" s="37">
        <v>131970.69999999998</v>
      </c>
      <c r="S26" s="37">
        <v>128867.99999999996</v>
      </c>
      <c r="T26" s="37">
        <v>125163.00000000003</v>
      </c>
      <c r="U26" s="209"/>
      <c r="V26" s="58">
        <f t="shared" si="0"/>
        <v>-2.8750349194524075E-2</v>
      </c>
    </row>
    <row r="27" spans="1:22" ht="13.15" customHeight="1" x14ac:dyDescent="0.2">
      <c r="A27" s="91" t="str">
        <f>IF(desc!$B$1=1,desc!$A109,IF(desc!$B$1=2,desc!$B109,IF(desc!$B$1=3,desc!$C109,desc!$D109)))</f>
        <v>On mobile networks</v>
      </c>
      <c r="B27" s="40">
        <v>519</v>
      </c>
      <c r="C27" s="37">
        <v>17641</v>
      </c>
      <c r="D27" s="37">
        <v>51401</v>
      </c>
      <c r="E27" s="37">
        <v>77290</v>
      </c>
      <c r="F27" s="37">
        <v>167418</v>
      </c>
      <c r="G27" s="37">
        <v>398698</v>
      </c>
      <c r="H27" s="37">
        <v>656098.00000000012</v>
      </c>
      <c r="I27" s="37">
        <v>504128</v>
      </c>
      <c r="J27" s="37">
        <v>582039</v>
      </c>
      <c r="K27" s="37">
        <v>368225.99999999994</v>
      </c>
      <c r="L27" s="37">
        <v>283493</v>
      </c>
      <c r="M27" s="37">
        <v>329249</v>
      </c>
      <c r="N27" s="37">
        <v>203422</v>
      </c>
      <c r="O27" s="37">
        <v>214475.99999999997</v>
      </c>
      <c r="P27" s="37">
        <v>161418</v>
      </c>
      <c r="Q27" s="37">
        <v>118381.00000000001</v>
      </c>
      <c r="R27" s="37">
        <v>143171</v>
      </c>
      <c r="S27" s="37">
        <v>117159.00000000001</v>
      </c>
      <c r="T27" s="37">
        <v>58649.999999999993</v>
      </c>
      <c r="U27" s="209"/>
      <c r="V27" s="58">
        <f t="shared" si="0"/>
        <v>-0.49939825365528911</v>
      </c>
    </row>
    <row r="28" spans="1:22" ht="13.15" customHeight="1" x14ac:dyDescent="0.2">
      <c r="A28" s="91" t="str">
        <f>IF(desc!$B$1=1,desc!$A110,IF(desc!$B$1=2,desc!$B110,IF(desc!$B$1=3,desc!$C110,desc!$D110)))</f>
        <v>Total</v>
      </c>
      <c r="B28" s="102">
        <v>30599</v>
      </c>
      <c r="C28" s="103">
        <v>67748</v>
      </c>
      <c r="D28" s="103">
        <v>101401</v>
      </c>
      <c r="E28" s="103">
        <v>127290</v>
      </c>
      <c r="F28" s="103">
        <v>327518</v>
      </c>
      <c r="G28" s="103">
        <v>978728</v>
      </c>
      <c r="H28" s="103">
        <v>862326.00000000012</v>
      </c>
      <c r="I28" s="103">
        <v>735391</v>
      </c>
      <c r="J28" s="103">
        <v>716118</v>
      </c>
      <c r="K28" s="103">
        <v>462310.99999999994</v>
      </c>
      <c r="L28" s="103">
        <v>351498</v>
      </c>
      <c r="M28" s="103">
        <v>376911</v>
      </c>
      <c r="N28" s="103">
        <v>347445</v>
      </c>
      <c r="O28" s="103">
        <v>394403.99999999988</v>
      </c>
      <c r="P28" s="103">
        <v>318498.19999999995</v>
      </c>
      <c r="Q28" s="103">
        <v>260017</v>
      </c>
      <c r="R28" s="103">
        <v>275141.69999999995</v>
      </c>
      <c r="S28" s="103">
        <v>246026.99999999997</v>
      </c>
      <c r="T28" s="103">
        <v>183813.00000000003</v>
      </c>
      <c r="U28" s="211"/>
      <c r="V28" s="107">
        <f t="shared" si="0"/>
        <v>-0.25287468448584893</v>
      </c>
    </row>
    <row r="29" spans="1:22" x14ac:dyDescent="0.2">
      <c r="A29" s="98" t="str">
        <f>IF(desc!$B$1=1,desc!$A111,IF(desc!$B$1=2,desc!$B111,IF(desc!$B$1=3,desc!$C111,desc!$D111)))</f>
        <v>To other short numbers</v>
      </c>
      <c r="B29" s="94" t="s">
        <v>88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09"/>
      <c r="V29" s="58"/>
    </row>
    <row r="30" spans="1:22" x14ac:dyDescent="0.2">
      <c r="A30" s="92" t="str">
        <f>IF(desc!$B$1=1,desc!$A112,IF(desc!$B$1=2,desc!$B112,IF(desc!$B$1=3,desc!$C112,desc!$D112)))</f>
        <v>On fixed networks</v>
      </c>
      <c r="B30" s="90" t="s">
        <v>15</v>
      </c>
      <c r="C30" s="90" t="s">
        <v>15</v>
      </c>
      <c r="D30" s="90" t="s">
        <v>15</v>
      </c>
      <c r="E30" s="90" t="s">
        <v>15</v>
      </c>
      <c r="F30" s="37">
        <v>11472000</v>
      </c>
      <c r="G30" s="37">
        <v>15800000</v>
      </c>
      <c r="H30" s="37">
        <v>9690465</v>
      </c>
      <c r="I30" s="37">
        <v>8088881.0000000009</v>
      </c>
      <c r="J30" s="37">
        <v>7093199</v>
      </c>
      <c r="K30" s="37">
        <v>6085434.9999999981</v>
      </c>
      <c r="L30" s="37">
        <v>5249548.0000000009</v>
      </c>
      <c r="M30" s="37">
        <v>4613263.9999999991</v>
      </c>
      <c r="N30" s="37">
        <v>4559105.9999999981</v>
      </c>
      <c r="O30" s="37">
        <v>6643828.9999999981</v>
      </c>
      <c r="P30" s="37">
        <v>5468977.299999997</v>
      </c>
      <c r="Q30" s="37">
        <v>407444.00000000006</v>
      </c>
      <c r="R30" s="37">
        <v>807793.59999999963</v>
      </c>
      <c r="S30" s="37">
        <v>286092.99999999994</v>
      </c>
      <c r="T30" s="37">
        <v>304754.55100000009</v>
      </c>
      <c r="U30" s="209"/>
      <c r="V30" s="58">
        <f t="shared" si="0"/>
        <v>6.5228967503574556E-2</v>
      </c>
    </row>
    <row r="31" spans="1:22" x14ac:dyDescent="0.2">
      <c r="A31" s="92" t="str">
        <f>IF(desc!$B$1=1,desc!$A113,IF(desc!$B$1=2,desc!$B113,IF(desc!$B$1=3,desc!$C113,desc!$D113)))</f>
        <v>On mobile networks</v>
      </c>
      <c r="B31" s="90" t="s">
        <v>15</v>
      </c>
      <c r="C31" s="90" t="s">
        <v>15</v>
      </c>
      <c r="D31" s="90" t="s">
        <v>15</v>
      </c>
      <c r="E31" s="90" t="s">
        <v>15</v>
      </c>
      <c r="F31" s="37">
        <v>485685</v>
      </c>
      <c r="G31" s="37">
        <v>2520000</v>
      </c>
      <c r="H31" s="37">
        <v>19525836</v>
      </c>
      <c r="I31" s="37">
        <v>19580000</v>
      </c>
      <c r="J31" s="37">
        <v>3428447</v>
      </c>
      <c r="K31" s="37">
        <v>3168439</v>
      </c>
      <c r="L31" s="37">
        <v>2863374.0000000005</v>
      </c>
      <c r="M31" s="37">
        <v>2844118.0000000005</v>
      </c>
      <c r="N31" s="37">
        <v>2496597</v>
      </c>
      <c r="O31" s="37">
        <v>2185818</v>
      </c>
      <c r="P31" s="37">
        <v>30030</v>
      </c>
      <c r="Q31" s="37">
        <v>27323</v>
      </c>
      <c r="R31" s="37">
        <v>30340.000000000004</v>
      </c>
      <c r="S31" s="37">
        <v>31201</v>
      </c>
      <c r="T31" s="37">
        <v>204050</v>
      </c>
      <c r="U31" s="209"/>
      <c r="V31" s="58">
        <f t="shared" si="0"/>
        <v>5.5398544918432098</v>
      </c>
    </row>
    <row r="32" spans="1:22" x14ac:dyDescent="0.2">
      <c r="A32" s="92" t="str">
        <f>IF(desc!$B$1=1,desc!$A114,IF(desc!$B$1=2,desc!$B114,IF(desc!$B$1=3,desc!$C114,desc!$D114)))</f>
        <v>Total</v>
      </c>
      <c r="B32" s="108" t="s">
        <v>15</v>
      </c>
      <c r="C32" s="108" t="s">
        <v>15</v>
      </c>
      <c r="D32" s="108" t="s">
        <v>15</v>
      </c>
      <c r="E32" s="108" t="s">
        <v>15</v>
      </c>
      <c r="F32" s="103">
        <v>11957685</v>
      </c>
      <c r="G32" s="103">
        <v>18320000</v>
      </c>
      <c r="H32" s="103">
        <v>29216301</v>
      </c>
      <c r="I32" s="103">
        <v>27668881</v>
      </c>
      <c r="J32" s="103">
        <v>10521646</v>
      </c>
      <c r="K32" s="103">
        <v>9253873.9999999981</v>
      </c>
      <c r="L32" s="103">
        <v>8112922.0000000019</v>
      </c>
      <c r="M32" s="103">
        <v>7457382</v>
      </c>
      <c r="N32" s="103">
        <v>7055702.9999999981</v>
      </c>
      <c r="O32" s="103">
        <v>8829646.9999999981</v>
      </c>
      <c r="P32" s="103">
        <v>5499007.299999997</v>
      </c>
      <c r="Q32" s="103">
        <v>434767.00000000006</v>
      </c>
      <c r="R32" s="103">
        <v>838133.59999999963</v>
      </c>
      <c r="S32" s="103">
        <v>317293.99999999994</v>
      </c>
      <c r="T32" s="103">
        <v>508804.55100000009</v>
      </c>
      <c r="U32" s="211"/>
      <c r="V32" s="107">
        <f t="shared" si="0"/>
        <v>0.60357444830346674</v>
      </c>
    </row>
    <row r="33" spans="1:22" x14ac:dyDescent="0.2">
      <c r="A33" s="98" t="str">
        <f>IF(desc!$B$1=1,desc!$A115,IF(desc!$B$1=2,desc!$B115,IF(desc!$B$1=3,desc!$C115,desc!$D115)))</f>
        <v>Total number of calls made to short numbers</v>
      </c>
      <c r="B33" s="9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209"/>
      <c r="V33" s="58"/>
    </row>
    <row r="34" spans="1:22" x14ac:dyDescent="0.2">
      <c r="A34" s="92" t="str">
        <f>IF(desc!$B$1=1,desc!$A116,IF(desc!$B$1=2,desc!$B116,IF(desc!$B$1=3,desc!$C116,desc!$D116)))</f>
        <v>On fixed networks</v>
      </c>
      <c r="B34" s="90" t="s">
        <v>15</v>
      </c>
      <c r="C34" s="90" t="s">
        <v>15</v>
      </c>
      <c r="D34" s="90" t="s">
        <v>15</v>
      </c>
      <c r="E34" s="90" t="s">
        <v>15</v>
      </c>
      <c r="F34" s="37">
        <v>13165980</v>
      </c>
      <c r="G34" s="37">
        <v>19836030</v>
      </c>
      <c r="H34" s="37">
        <v>11493091</v>
      </c>
      <c r="I34" s="37">
        <v>9904838.0000000019</v>
      </c>
      <c r="J34" s="37">
        <v>8877378.9999999981</v>
      </c>
      <c r="K34" s="37">
        <v>7797679</v>
      </c>
      <c r="L34" s="37">
        <v>6849128.9999999991</v>
      </c>
      <c r="M34" s="37">
        <v>6193446.9999999888</v>
      </c>
      <c r="N34" s="37">
        <v>6162467.5000000019</v>
      </c>
      <c r="O34" s="37">
        <v>8299030.9999999991</v>
      </c>
      <c r="P34" s="37">
        <v>7013439.5820000004</v>
      </c>
      <c r="Q34" s="37">
        <v>1859484</v>
      </c>
      <c r="R34" s="37">
        <v>2193477.9000000004</v>
      </c>
      <c r="S34" s="37">
        <v>1643899.399999999</v>
      </c>
      <c r="T34" s="37">
        <v>1689008.0000000002</v>
      </c>
      <c r="U34" s="209"/>
      <c r="V34" s="58">
        <f t="shared" si="0"/>
        <v>2.7440000282256495E-2</v>
      </c>
    </row>
    <row r="35" spans="1:22" x14ac:dyDescent="0.2">
      <c r="A35" s="92" t="str">
        <f>IF(desc!$B$1=1,desc!$A117,IF(desc!$B$1=2,desc!$B117,IF(desc!$B$1=3,desc!$C117,desc!$D117)))</f>
        <v>On mobile networks</v>
      </c>
      <c r="B35" s="108" t="s">
        <v>15</v>
      </c>
      <c r="C35" s="108" t="s">
        <v>15</v>
      </c>
      <c r="D35" s="108" t="s">
        <v>15</v>
      </c>
      <c r="E35" s="108" t="s">
        <v>15</v>
      </c>
      <c r="F35" s="37">
        <v>2076581</v>
      </c>
      <c r="G35" s="37">
        <v>4283796</v>
      </c>
      <c r="H35" s="37">
        <v>21725884</v>
      </c>
      <c r="I35" s="37">
        <v>21466308</v>
      </c>
      <c r="J35" s="37">
        <v>5100370</v>
      </c>
      <c r="K35" s="37">
        <v>4598209.0000000009</v>
      </c>
      <c r="L35" s="37">
        <v>4277202</v>
      </c>
      <c r="M35" s="37">
        <v>4375816.9999999991</v>
      </c>
      <c r="N35" s="37">
        <v>3984798</v>
      </c>
      <c r="O35" s="37">
        <v>4058702.0000000005</v>
      </c>
      <c r="P35" s="37">
        <v>1751021.0000000002</v>
      </c>
      <c r="Q35" s="37">
        <v>1557421.9999999998</v>
      </c>
      <c r="R35" s="37">
        <v>1551875</v>
      </c>
      <c r="S35" s="37">
        <v>1607129</v>
      </c>
      <c r="T35" s="37">
        <v>1721588.9999999998</v>
      </c>
      <c r="U35" s="209"/>
      <c r="V35" s="58">
        <f t="shared" si="0"/>
        <v>7.1220169631684677E-2</v>
      </c>
    </row>
    <row r="36" spans="1:22" x14ac:dyDescent="0.2">
      <c r="A36" s="93" t="str">
        <f>IF(desc!$B$1=1,desc!$A118,IF(desc!$B$1=2,desc!$B118,IF(desc!$B$1=3,desc!$C118,desc!$D118)))</f>
        <v>Total</v>
      </c>
      <c r="B36" s="109" t="s">
        <v>15</v>
      </c>
      <c r="C36" s="110" t="s">
        <v>15</v>
      </c>
      <c r="D36" s="110" t="s">
        <v>15</v>
      </c>
      <c r="E36" s="110" t="s">
        <v>15</v>
      </c>
      <c r="F36" s="105">
        <v>15242561</v>
      </c>
      <c r="G36" s="105">
        <v>24119826</v>
      </c>
      <c r="H36" s="105">
        <v>33218975</v>
      </c>
      <c r="I36" s="105">
        <v>31371146</v>
      </c>
      <c r="J36" s="105">
        <v>13977748.999999998</v>
      </c>
      <c r="K36" s="105">
        <v>12395888</v>
      </c>
      <c r="L36" s="105">
        <v>11126331</v>
      </c>
      <c r="M36" s="105">
        <v>10569263.999999989</v>
      </c>
      <c r="N36" s="105">
        <v>10147265.500000002</v>
      </c>
      <c r="O36" s="105">
        <v>12357733</v>
      </c>
      <c r="P36" s="105">
        <v>8764460.5820000004</v>
      </c>
      <c r="Q36" s="105">
        <v>3416906</v>
      </c>
      <c r="R36" s="105">
        <v>3745352.9000000004</v>
      </c>
      <c r="S36" s="105">
        <v>3251028.399999999</v>
      </c>
      <c r="T36" s="105">
        <v>3410597</v>
      </c>
      <c r="U36" s="211"/>
      <c r="V36" s="106">
        <f t="shared" si="0"/>
        <v>4.9082499556140781E-2</v>
      </c>
    </row>
    <row r="37" spans="1:22" x14ac:dyDescent="0.2">
      <c r="A37" s="49" t="str">
        <f>IF(desc!$B$1=1,desc!$A119,IF(desc!$B$1=2,desc!$B119,IF(desc!$B$1=3,desc!$C119,desc!$D119)))</f>
        <v xml:space="preserve">Note: </v>
      </c>
    </row>
    <row r="38" spans="1:22" x14ac:dyDescent="0.2">
      <c r="A38" s="49" t="str">
        <f>IF(desc!$B$1=1,desc!$A120,IF(desc!$B$1=2,desc!$B120,IF(desc!$B$1=3,desc!$C120,desc!$D120)))</f>
        <v>a) This information was not collected before 2003.</v>
      </c>
    </row>
    <row r="39" spans="1:22" x14ac:dyDescent="0.2">
      <c r="A39" s="69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V17"/>
  <sheetViews>
    <sheetView showGridLines="0" workbookViewId="0">
      <pane xSplit="1" ySplit="4" topLeftCell="G5" activePane="bottomRight" state="frozen"/>
      <selection pane="topRight" activeCell="B1" sqref="B1"/>
      <selection pane="bottomLeft" activeCell="A7" sqref="A7"/>
      <selection pane="bottomRight" activeCell="R16" sqref="R16"/>
    </sheetView>
  </sheetViews>
  <sheetFormatPr baseColWidth="10" defaultColWidth="11.5703125" defaultRowHeight="12.75" x14ac:dyDescent="0.2"/>
  <cols>
    <col min="1" max="1" width="44.7109375" style="3" customWidth="1"/>
    <col min="2" max="13" width="11.5703125" style="3" customWidth="1"/>
    <col min="14" max="16384" width="11.5703125" style="3"/>
  </cols>
  <sheetData>
    <row r="1" spans="1:22" ht="34.9" customHeight="1" x14ac:dyDescent="0.2">
      <c r="A1" s="187" t="str">
        <f>IF(desc!$B$1=1,desc!$A122,IF(desc!$B$1=2,desc!$B122,IF(desc!$B$1=3,desc!$C122,desc!$D122)))</f>
        <v xml:space="preserve">Table SFM5A: Other services on fixed and mobile connections </v>
      </c>
    </row>
    <row r="2" spans="1:22" ht="30.6" customHeight="1" x14ac:dyDescent="0.2">
      <c r="A2" s="189" t="str">
        <f>IF(desc!$B$1=1,desc!$A123,IF(desc!$B$1=2,desc!$B123,IF(desc!$B$1=3,desc!$C123,desc!$D123)))</f>
        <v>Total number of calls to the directory enquiries service from 01.01 to 31.12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4.25" x14ac:dyDescent="0.2">
      <c r="A4" s="2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 t="s">
        <v>303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V4" s="11" t="str">
        <f>IF(desc!$B$1=1,desc!$A130,IF(desc!$B$1=2,desc!$B130,IF(desc!$B$1=3,desc!$C130,desc!$D130)))</f>
        <v>Var. 16-17</v>
      </c>
    </row>
    <row r="5" spans="1:22" x14ac:dyDescent="0.2">
      <c r="A5" s="29" t="str">
        <f>IF(desc!$B$1=1,desc!$A124,IF(desc!$B$1=2,desc!$B124,IF(desc!$B$1=3,desc!$C124,desc!$D124)))</f>
        <v>Fixed network</v>
      </c>
      <c r="B5" s="37">
        <v>73308004</v>
      </c>
      <c r="C5" s="37">
        <v>63040137</v>
      </c>
      <c r="D5" s="37">
        <v>55835836</v>
      </c>
      <c r="E5" s="37">
        <v>47890529</v>
      </c>
      <c r="F5" s="37">
        <v>39401944</v>
      </c>
      <c r="G5" s="37">
        <v>40156520</v>
      </c>
      <c r="H5" s="37">
        <v>35552963</v>
      </c>
      <c r="I5" s="37">
        <v>37030723</v>
      </c>
      <c r="J5" s="37">
        <v>13224266</v>
      </c>
      <c r="K5" s="37">
        <v>11264641</v>
      </c>
      <c r="L5" s="37">
        <v>10031820</v>
      </c>
      <c r="M5" s="37">
        <v>9103969</v>
      </c>
      <c r="N5" s="37">
        <v>6670971</v>
      </c>
      <c r="O5" s="37">
        <v>5448698</v>
      </c>
      <c r="P5" s="37">
        <v>5697331</v>
      </c>
      <c r="Q5" s="37">
        <v>4118738.25</v>
      </c>
      <c r="R5" s="37">
        <v>3177611</v>
      </c>
      <c r="S5" s="37">
        <v>2394677.02</v>
      </c>
      <c r="T5" s="37">
        <v>3408433.24</v>
      </c>
      <c r="U5" s="213"/>
      <c r="V5" s="190">
        <f>(T5-S5)/S5</f>
        <v>0.42333734843290066</v>
      </c>
    </row>
    <row r="6" spans="1:22" ht="13.15" customHeight="1" x14ac:dyDescent="0.2">
      <c r="A6" s="29" t="str">
        <f>IF(desc!$B$1=1,desc!$A125,IF(desc!$B$1=2,desc!$B125,IF(desc!$B$1=3,desc!$C125,desc!$D125)))</f>
        <v>Mobile network</v>
      </c>
      <c r="B6" s="41" t="s">
        <v>15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37">
        <v>15277427</v>
      </c>
      <c r="K6" s="37">
        <v>17099008</v>
      </c>
      <c r="L6" s="37">
        <v>16210944</v>
      </c>
      <c r="M6" s="37">
        <v>13061084</v>
      </c>
      <c r="N6" s="37">
        <v>14615671</v>
      </c>
      <c r="O6" s="37">
        <v>14095586</v>
      </c>
      <c r="P6" s="37">
        <v>11034539</v>
      </c>
      <c r="Q6" s="37">
        <v>8424801</v>
      </c>
      <c r="R6" s="37">
        <v>9087620</v>
      </c>
      <c r="S6" s="37">
        <v>4644534</v>
      </c>
      <c r="T6" s="37">
        <v>3894635</v>
      </c>
      <c r="U6" s="214"/>
      <c r="V6" s="190">
        <f>(T6-S6)/S6</f>
        <v>-0.16145839388838579</v>
      </c>
    </row>
    <row r="7" spans="1:22" ht="13.15" customHeight="1" x14ac:dyDescent="0.2">
      <c r="A7" s="185" t="str">
        <f>IF(desc!$B$1=1,desc!$A126,IF(desc!$B$1=2,desc!$B126,IF(desc!$B$1=3,desc!$C126,desc!$D126)))</f>
        <v>Total</v>
      </c>
      <c r="B7" s="105">
        <v>73308004</v>
      </c>
      <c r="C7" s="105">
        <v>63040137</v>
      </c>
      <c r="D7" s="105">
        <v>55835836</v>
      </c>
      <c r="E7" s="105">
        <v>47890529</v>
      </c>
      <c r="F7" s="105">
        <v>39401944</v>
      </c>
      <c r="G7" s="105">
        <v>40156520</v>
      </c>
      <c r="H7" s="105">
        <v>35552963</v>
      </c>
      <c r="I7" s="105">
        <v>37030723</v>
      </c>
      <c r="J7" s="105">
        <v>28501693</v>
      </c>
      <c r="K7" s="105">
        <v>28363649</v>
      </c>
      <c r="L7" s="105">
        <v>26242764</v>
      </c>
      <c r="M7" s="105">
        <v>22165053</v>
      </c>
      <c r="N7" s="105">
        <v>21286642</v>
      </c>
      <c r="O7" s="105">
        <v>19544284</v>
      </c>
      <c r="P7" s="105">
        <v>16731870</v>
      </c>
      <c r="Q7" s="105">
        <v>12543539.25</v>
      </c>
      <c r="R7" s="105">
        <v>12265231</v>
      </c>
      <c r="S7" s="105">
        <v>7039211.0199999996</v>
      </c>
      <c r="T7" s="105">
        <v>7303068.2400000002</v>
      </c>
      <c r="U7" s="215"/>
      <c r="V7" s="191">
        <f>(T7-S7)/S7</f>
        <v>3.7483919611206749E-2</v>
      </c>
    </row>
    <row r="8" spans="1:22" x14ac:dyDescent="0.2">
      <c r="A8" s="22" t="str">
        <f>IF(desc!$B$1=1,desc!$A127,IF(desc!$B$1=2,desc!$B127,IF(desc!$B$1=3,desc!$C127,desc!$D127)))</f>
        <v xml:space="preserve">Note: 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</row>
    <row r="9" spans="1:22" ht="22.5" x14ac:dyDescent="0.2">
      <c r="A9" s="22" t="str">
        <f>IF(desc!$B$1=1,desc!$A128,IF(desc!$B$1=2,desc!$B128,IF(desc!$B$1=3,desc!$C128,desc!$D128)))</f>
        <v>a) This information was not collected before the 2007 statistics.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3"/>
      <c r="N9" s="43"/>
      <c r="O9" s="43"/>
      <c r="P9" s="43"/>
      <c r="Q9" s="43"/>
    </row>
    <row r="10" spans="1:22" x14ac:dyDescent="0.2">
      <c r="A10" s="22" t="str">
        <f>IF(desc!$B$1=1,desc!$A129,IF(desc!$B$1=2,desc!$B129,IF(desc!$B$1=3,desc!$C129,desc!$D129)))</f>
        <v>b) Estimates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  <c r="Q10" s="45"/>
    </row>
    <row r="11" spans="1:22" x14ac:dyDescent="0.2">
      <c r="A11" s="136"/>
    </row>
    <row r="13" spans="1:22" x14ac:dyDescent="0.2">
      <c r="L13" s="167"/>
      <c r="M13" s="167"/>
      <c r="N13" s="167"/>
    </row>
    <row r="17" spans="18:20" x14ac:dyDescent="0.2">
      <c r="R17" s="167"/>
      <c r="S17" s="167"/>
      <c r="T17" s="167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M48"/>
  <sheetViews>
    <sheetView showGridLines="0" workbookViewId="0">
      <pane xSplit="1" ySplit="4" topLeftCell="G5" activePane="bottomRight" state="frozen"/>
      <selection pane="topRight" activeCell="B1" sqref="B1"/>
      <selection pane="bottomLeft" activeCell="A7" sqref="A7"/>
      <selection pane="bottomRight" activeCell="M17" sqref="M17"/>
    </sheetView>
  </sheetViews>
  <sheetFormatPr baseColWidth="10" defaultColWidth="11.5703125" defaultRowHeight="12.75" x14ac:dyDescent="0.2"/>
  <cols>
    <col min="1" max="1" width="53.140625" style="3" customWidth="1"/>
    <col min="2" max="4" width="11.5703125" style="3" customWidth="1"/>
    <col min="5" max="16384" width="11.5703125" style="3"/>
  </cols>
  <sheetData>
    <row r="1" spans="1:13" ht="34.9" customHeight="1" x14ac:dyDescent="0.2">
      <c r="A1" s="187" t="str">
        <f>IF(desc!$B$1=1,desc!$A131,IF(desc!$B$1=2,desc!$B131,IF(desc!$B$1=3,desc!$C131,desc!$D131)))</f>
        <v xml:space="preserve">Table SFM5B: Other services on fixed and mobile connections </v>
      </c>
    </row>
    <row r="2" spans="1:13" ht="25.9" customHeight="1" x14ac:dyDescent="0.2">
      <c r="A2" s="189" t="str">
        <f>IF(desc!$B$1=1,desc!$A132,IF(desc!$B$1=2,desc!$B132,IF(desc!$B$1=3,desc!$C132,desc!$D132)))</f>
        <v>Calls to the directory enquiries service according to the 18xy number</v>
      </c>
      <c r="B2" s="4"/>
      <c r="C2" s="4"/>
      <c r="D2" s="4"/>
      <c r="E2" s="4"/>
      <c r="F2" s="4"/>
      <c r="G2" s="4"/>
      <c r="H2" s="4"/>
    </row>
    <row r="3" spans="1:13" ht="4.9000000000000004" customHeight="1" x14ac:dyDescent="0.2">
      <c r="A3" s="8"/>
      <c r="B3" s="4"/>
      <c r="C3" s="4"/>
      <c r="D3" s="4"/>
      <c r="E3" s="4"/>
      <c r="F3" s="4"/>
      <c r="G3" s="4"/>
      <c r="H3" s="4"/>
    </row>
    <row r="4" spans="1:13" ht="14.25" x14ac:dyDescent="0.2">
      <c r="A4" s="26"/>
      <c r="B4" s="5">
        <v>2008</v>
      </c>
      <c r="C4" s="5">
        <v>2009</v>
      </c>
      <c r="D4" s="5" t="s">
        <v>304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M4" s="11" t="str">
        <f>IF(desc!$B$1=1,desc!$A177,IF(desc!$B$1=2,desc!$B177,IF(desc!$B$1=3,desc!$C177,desc!$D177)))</f>
        <v>Var. 16-17</v>
      </c>
    </row>
    <row r="5" spans="1:13" x14ac:dyDescent="0.2">
      <c r="A5" s="70" t="str">
        <f>IF(desc!$B$1=1,desc!$A133,IF(desc!$B$1=2,desc!$B133,IF(desc!$B$1=3,desc!$C133,desc!$D133)))</f>
        <v>Total number of calls from the fixed network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M5" s="86"/>
    </row>
    <row r="6" spans="1:13" x14ac:dyDescent="0.2">
      <c r="A6" s="29" t="str">
        <f>IF(desc!$B$1=1,desc!$A134,IF(desc!$B$1=2,desc!$B134,IF(desc!$B$1=3,desc!$C134,desc!$D134)))</f>
        <v>of which to 1802</v>
      </c>
      <c r="B6" s="56">
        <v>462184</v>
      </c>
      <c r="C6" s="56">
        <v>263152</v>
      </c>
      <c r="D6" s="56">
        <v>185306</v>
      </c>
      <c r="E6" s="56">
        <v>118615</v>
      </c>
      <c r="F6" s="56">
        <v>67647</v>
      </c>
      <c r="G6" s="56">
        <v>49488.000049000002</v>
      </c>
      <c r="H6" s="56">
        <v>34883</v>
      </c>
      <c r="I6" s="56">
        <v>26625</v>
      </c>
      <c r="J6" s="56">
        <v>19196.000229999998</v>
      </c>
      <c r="K6" s="56">
        <v>20416.000328000002</v>
      </c>
      <c r="L6" s="167"/>
      <c r="M6" s="219">
        <f t="shared" ref="M6:M15" si="0">(K6-J6)/J6</f>
        <v>6.3554911616085355E-2</v>
      </c>
    </row>
    <row r="7" spans="1:13" ht="13.15" customHeight="1" x14ac:dyDescent="0.2">
      <c r="A7" s="123" t="str">
        <f>IF(desc!$B$1=1,desc!$A135,IF(desc!$B$1=2,desc!$B135,IF(desc!$B$1=3,desc!$C135,desc!$D135)))</f>
        <v xml:space="preserve">in % of the fixed network total </v>
      </c>
      <c r="B7" s="80">
        <v>4.1029625356014454E-2</v>
      </c>
      <c r="C7" s="80">
        <v>2.6231730633125394E-2</v>
      </c>
      <c r="D7" s="80">
        <v>2.0354419045143936E-2</v>
      </c>
      <c r="E7" s="80">
        <v>1.7780769845948962E-2</v>
      </c>
      <c r="F7" s="80">
        <v>1.2415259572103281E-2</v>
      </c>
      <c r="G7" s="80">
        <v>8.6861725339461588E-3</v>
      </c>
      <c r="H7" s="80">
        <v>8.4693413085912897E-3</v>
      </c>
      <c r="I7" s="80">
        <v>8.3789362511647904E-3</v>
      </c>
      <c r="J7" s="80">
        <v>8.0161124317299371E-3</v>
      </c>
      <c r="K7" s="80">
        <v>5.9898489688476339E-3</v>
      </c>
      <c r="L7" s="216"/>
      <c r="M7" s="219"/>
    </row>
    <row r="8" spans="1:13" x14ac:dyDescent="0.2">
      <c r="A8" s="54" t="str">
        <f>IF(desc!$B$1=1,desc!$A136,IF(desc!$B$1=2,desc!$B136,IF(desc!$B$1=3,desc!$C136,desc!$D136)))</f>
        <v>of which to 1811</v>
      </c>
      <c r="B8" s="32">
        <v>5931764</v>
      </c>
      <c r="C8" s="32">
        <v>4796022</v>
      </c>
      <c r="D8" s="32">
        <v>4356555</v>
      </c>
      <c r="E8" s="32">
        <v>3407712</v>
      </c>
      <c r="F8" s="32">
        <v>2966696</v>
      </c>
      <c r="G8" s="32">
        <v>3836090.0004710001</v>
      </c>
      <c r="H8" s="32">
        <v>2762777.5580000002</v>
      </c>
      <c r="I8" s="32">
        <v>2069848</v>
      </c>
      <c r="J8" s="32">
        <v>1546402.0106479998</v>
      </c>
      <c r="K8" s="32">
        <v>1971616.1180660001</v>
      </c>
      <c r="L8" s="167"/>
      <c r="M8" s="219">
        <f t="shared" si="0"/>
        <v>0.27496996543597335</v>
      </c>
    </row>
    <row r="9" spans="1:13" x14ac:dyDescent="0.2">
      <c r="A9" s="124" t="str">
        <f>IF(desc!$B$1=1,desc!$A137,IF(desc!$B$1=2,desc!$B137,IF(desc!$B$1=3,desc!$C137,desc!$D137)))</f>
        <v xml:space="preserve">in % of the fixed network total </v>
      </c>
      <c r="B9" s="127">
        <v>0.52658260480737917</v>
      </c>
      <c r="C9" s="128">
        <v>0.4780809464284646</v>
      </c>
      <c r="D9" s="128">
        <v>0.47853359342502155</v>
      </c>
      <c r="E9" s="128">
        <v>0.51082698455742048</v>
      </c>
      <c r="F9" s="128">
        <v>0.54447796519462077</v>
      </c>
      <c r="G9" s="128">
        <v>0.67331352180012016</v>
      </c>
      <c r="H9" s="128">
        <v>0.67078250432641606</v>
      </c>
      <c r="I9" s="128">
        <v>0.65138495555308684</v>
      </c>
      <c r="J9" s="128">
        <v>0.64576642183170063</v>
      </c>
      <c r="K9" s="128">
        <v>0.57845232082820552</v>
      </c>
      <c r="L9" s="216"/>
      <c r="M9" s="219"/>
    </row>
    <row r="10" spans="1:13" x14ac:dyDescent="0.2">
      <c r="A10" s="54" t="str">
        <f>IF(desc!$B$1=1,desc!$A138,IF(desc!$B$1=2,desc!$B138,IF(desc!$B$1=3,desc!$C138,desc!$D138)))</f>
        <v>of which to 1813</v>
      </c>
      <c r="B10" s="81">
        <v>1187</v>
      </c>
      <c r="C10" s="30">
        <v>494</v>
      </c>
      <c r="D10" s="30">
        <v>339580</v>
      </c>
      <c r="E10" s="30">
        <v>0</v>
      </c>
      <c r="F10" s="30">
        <v>0</v>
      </c>
      <c r="G10" s="30">
        <v>0</v>
      </c>
      <c r="H10" s="30">
        <v>0</v>
      </c>
      <c r="I10" s="30">
        <v>11</v>
      </c>
      <c r="J10" s="30">
        <v>309</v>
      </c>
      <c r="K10" s="30">
        <v>39</v>
      </c>
      <c r="L10" s="167"/>
      <c r="M10" s="219">
        <f t="shared" si="0"/>
        <v>-0.87378640776699024</v>
      </c>
    </row>
    <row r="11" spans="1:13" s="126" customFormat="1" ht="13.15" customHeight="1" x14ac:dyDescent="0.2">
      <c r="A11" s="125" t="str">
        <f>IF(desc!$B$1=1,desc!$A139,IF(desc!$B$1=2,desc!$B139,IF(desc!$B$1=3,desc!$C139,desc!$D139)))</f>
        <v xml:space="preserve">in % of the fixed network total </v>
      </c>
      <c r="B11" s="129">
        <v>1.0537397507830032E-4</v>
      </c>
      <c r="C11" s="129">
        <v>4.9243307794597592E-5</v>
      </c>
      <c r="D11" s="129">
        <v>3.7300214884299361E-2</v>
      </c>
      <c r="E11" s="129">
        <v>0</v>
      </c>
      <c r="F11" s="129">
        <v>0</v>
      </c>
      <c r="G11" s="129">
        <v>0</v>
      </c>
      <c r="H11" s="129">
        <v>0</v>
      </c>
      <c r="I11" s="129">
        <v>3.4617201413262982E-6</v>
      </c>
      <c r="J11" s="129">
        <v>1.2903619044208307E-4</v>
      </c>
      <c r="K11" s="129">
        <v>1.1442207387931704E-5</v>
      </c>
      <c r="L11" s="217"/>
      <c r="M11" s="219"/>
    </row>
    <row r="12" spans="1:13" x14ac:dyDescent="0.2">
      <c r="A12" s="84" t="str">
        <f>IF(desc!$B$1=1,desc!$A140,IF(desc!$B$1=2,desc!$B140,IF(desc!$B$1=3,desc!$C140,desc!$D140)))</f>
        <v>of which to 1818</v>
      </c>
      <c r="B12" s="30">
        <v>4654884</v>
      </c>
      <c r="C12" s="30">
        <v>4797013</v>
      </c>
      <c r="D12" s="30">
        <v>4073439</v>
      </c>
      <c r="E12" s="30">
        <v>2944310</v>
      </c>
      <c r="F12" s="30">
        <v>2360411</v>
      </c>
      <c r="G12" s="30">
        <v>1773942.000734</v>
      </c>
      <c r="H12" s="30">
        <v>1271077.693</v>
      </c>
      <c r="I12" s="30">
        <v>1027693</v>
      </c>
      <c r="J12" s="30">
        <v>724514.00773999991</v>
      </c>
      <c r="K12" s="30">
        <v>1118154.5124659999</v>
      </c>
      <c r="L12" s="167"/>
      <c r="M12" s="219">
        <f t="shared" si="0"/>
        <v>0.54331662399999092</v>
      </c>
    </row>
    <row r="13" spans="1:13" x14ac:dyDescent="0.2">
      <c r="A13" s="125" t="str">
        <f>IF(desc!$B$1=1,desc!$A141,IF(desc!$B$1=2,desc!$B141,IF(desc!$B$1=3,desc!$C141,desc!$D141)))</f>
        <v xml:space="preserve">in % of the fixed network total </v>
      </c>
      <c r="B13" s="130">
        <v>0.41322968037774127</v>
      </c>
      <c r="C13" s="130">
        <v>0.47817973209248171</v>
      </c>
      <c r="D13" s="130">
        <v>0.44743550862266779</v>
      </c>
      <c r="E13" s="130">
        <v>0.44136153492497571</v>
      </c>
      <c r="F13" s="130">
        <v>0.43320642839812373</v>
      </c>
      <c r="G13" s="130">
        <v>0.31136368954761451</v>
      </c>
      <c r="H13" s="130">
        <v>0.30860851451290938</v>
      </c>
      <c r="I13" s="130">
        <v>0.32341686883636794</v>
      </c>
      <c r="J13" s="130">
        <v>0.3025518688695647</v>
      </c>
      <c r="K13" s="130">
        <v>0.32805527752275992</v>
      </c>
      <c r="L13" s="216"/>
      <c r="M13" s="219"/>
    </row>
    <row r="14" spans="1:13" x14ac:dyDescent="0.2">
      <c r="A14" s="82" t="str">
        <f>IF(desc!$B$1=1,desc!$A142,IF(desc!$B$1=2,desc!$B142,IF(desc!$B$1=3,desc!$C142,desc!$D142)))</f>
        <v>of which to 1899</v>
      </c>
      <c r="B14" s="30">
        <v>34814</v>
      </c>
      <c r="C14" s="30">
        <v>59308</v>
      </c>
      <c r="D14" s="30">
        <v>59043</v>
      </c>
      <c r="E14" s="30">
        <v>116256</v>
      </c>
      <c r="F14" s="30">
        <v>9799</v>
      </c>
      <c r="G14" s="30">
        <v>4690</v>
      </c>
      <c r="H14" s="30">
        <v>4883</v>
      </c>
      <c r="I14" s="30">
        <v>5223</v>
      </c>
      <c r="J14" s="30">
        <v>1968.0002500000001</v>
      </c>
      <c r="K14" s="30">
        <v>5827.0000339999997</v>
      </c>
      <c r="L14" s="167"/>
      <c r="M14" s="219">
        <f t="shared" si="0"/>
        <v>1.9608736248890211</v>
      </c>
    </row>
    <row r="15" spans="1:13" x14ac:dyDescent="0.2">
      <c r="A15" s="125" t="str">
        <f>IF(desc!$B$1=1,desc!$A143,IF(desc!$B$1=2,desc!$B143,IF(desc!$B$1=3,desc!$C143,desc!$D143)))</f>
        <v xml:space="preserve">in % of the fixed network total </v>
      </c>
      <c r="B15" s="55">
        <v>3.0905556599628873E-3</v>
      </c>
      <c r="C15" s="55">
        <v>5.9119880540121333E-3</v>
      </c>
      <c r="D15" s="55">
        <v>6.4854131203654145E-3</v>
      </c>
      <c r="E15" s="55">
        <v>1.7427148161789342E-2</v>
      </c>
      <c r="F15" s="55">
        <v>1.798411290183453E-3</v>
      </c>
      <c r="G15" s="55">
        <v>8.2319247380922746E-4</v>
      </c>
      <c r="H15" s="55">
        <v>1.1855572516656042E-3</v>
      </c>
      <c r="I15" s="55">
        <v>1.6436876634679323E-3</v>
      </c>
      <c r="J15" s="55">
        <v>8.2182283187400365E-4</v>
      </c>
      <c r="K15" s="55">
        <v>1.7095831497054639E-3</v>
      </c>
      <c r="L15" s="216"/>
      <c r="M15" s="219"/>
    </row>
    <row r="16" spans="1:13" x14ac:dyDescent="0.2">
      <c r="A16" s="82" t="str">
        <f>IF(desc!$B$1=1,desc!$A144,IF(desc!$B$1=2,desc!$B144,IF(desc!$B$1=3,desc!$C144,desc!$D144)))</f>
        <v>Other 18xy</v>
      </c>
      <c r="B16" s="30">
        <v>179808</v>
      </c>
      <c r="C16" s="30">
        <v>115831</v>
      </c>
      <c r="D16" s="30">
        <v>90046</v>
      </c>
      <c r="E16" s="30">
        <v>84078</v>
      </c>
      <c r="F16" s="30">
        <v>44145</v>
      </c>
      <c r="G16" s="30">
        <v>33120.998745999903</v>
      </c>
      <c r="H16" s="30">
        <v>45116.998999999836</v>
      </c>
      <c r="I16" s="30">
        <v>48211</v>
      </c>
      <c r="J16" s="30">
        <v>102288.00113200035</v>
      </c>
      <c r="K16" s="30">
        <v>292380.60910600045</v>
      </c>
      <c r="L16" s="167"/>
      <c r="M16" s="219">
        <f>(K16-J16)/J16</f>
        <v>1.8584057354751695</v>
      </c>
    </row>
    <row r="17" spans="1:13" x14ac:dyDescent="0.2">
      <c r="A17" s="125" t="str">
        <f>IF(desc!$B$1=1,desc!$A145,IF(desc!$B$1=2,desc!$B145,IF(desc!$B$1=3,desc!$C145,desc!$D145)))</f>
        <v xml:space="preserve">in % of the fixed network total </v>
      </c>
      <c r="B17" s="55">
        <v>1.5962159823823947E-2</v>
      </c>
      <c r="C17" s="55">
        <v>1.1546359484121525E-2</v>
      </c>
      <c r="D17" s="55">
        <v>9.8908509025019738E-3</v>
      </c>
      <c r="E17" s="55">
        <v>1.2603562509865506E-2</v>
      </c>
      <c r="F17" s="55">
        <v>8.101935544968724E-3</v>
      </c>
      <c r="G17" s="55">
        <v>5.8134236445100173E-3</v>
      </c>
      <c r="H17" s="55">
        <v>1.0954082600417697E-2</v>
      </c>
      <c r="I17" s="55">
        <v>1.5172089975771106E-2</v>
      </c>
      <c r="J17" s="55">
        <v>4.2714737844688697E-2</v>
      </c>
      <c r="K17" s="55">
        <v>8.5781527323093604E-2</v>
      </c>
      <c r="L17" s="216"/>
      <c r="M17" s="219"/>
    </row>
    <row r="18" spans="1:13" x14ac:dyDescent="0.2">
      <c r="A18" s="82" t="str">
        <f>IF(desc!$B$1=1,desc!$A146,IF(desc!$B$1=2,desc!$B146,IF(desc!$B$1=3,desc!$C146,desc!$D146)))</f>
        <v xml:space="preserve">Total </v>
      </c>
      <c r="B18" s="143">
        <v>11264641</v>
      </c>
      <c r="C18" s="143">
        <v>10031820</v>
      </c>
      <c r="D18" s="143">
        <v>9103969</v>
      </c>
      <c r="E18" s="143">
        <v>6670971</v>
      </c>
      <c r="F18" s="143">
        <v>5448698</v>
      </c>
      <c r="G18" s="143">
        <v>5697331</v>
      </c>
      <c r="H18" s="143">
        <v>4118738.25</v>
      </c>
      <c r="I18" s="143">
        <v>3177611</v>
      </c>
      <c r="J18" s="143">
        <v>2394677.02</v>
      </c>
      <c r="K18" s="143">
        <v>3408433.24</v>
      </c>
      <c r="L18" s="218"/>
      <c r="M18" s="220">
        <f t="shared" ref="M15:M46" si="1">(K18-J18)/J18</f>
        <v>0.42333734843290066</v>
      </c>
    </row>
    <row r="19" spans="1:13" x14ac:dyDescent="0.2">
      <c r="A19" s="85" t="str">
        <f>IF(desc!$B$1=1,desc!$A147,IF(desc!$B$1=2,desc!$B147,IF(desc!$B$1=3,desc!$C147,desc!$D147)))</f>
        <v>Total number of calls from the mobile network</v>
      </c>
      <c r="B19" s="116"/>
      <c r="C19" s="117"/>
      <c r="D19" s="117"/>
      <c r="E19" s="117"/>
      <c r="F19" s="117"/>
      <c r="G19" s="117"/>
      <c r="H19" s="117"/>
      <c r="I19" s="117"/>
      <c r="J19" s="117"/>
      <c r="K19" s="117"/>
      <c r="L19" s="167"/>
      <c r="M19" s="219"/>
    </row>
    <row r="20" spans="1:13" x14ac:dyDescent="0.2">
      <c r="A20" s="82" t="str">
        <f>IF(desc!$B$1=1,desc!$A148,IF(desc!$B$1=2,desc!$B148,IF(desc!$B$1=3,desc!$C148,desc!$D148)))</f>
        <v>of which to 1802</v>
      </c>
      <c r="B20" s="30">
        <v>88982</v>
      </c>
      <c r="C20" s="30">
        <v>75342</v>
      </c>
      <c r="D20" s="30">
        <v>54529</v>
      </c>
      <c r="E20" s="30">
        <v>40379</v>
      </c>
      <c r="F20" s="30">
        <v>28022</v>
      </c>
      <c r="G20" s="30">
        <v>19382</v>
      </c>
      <c r="H20" s="30">
        <v>13207</v>
      </c>
      <c r="I20" s="30">
        <v>44212</v>
      </c>
      <c r="J20" s="30">
        <v>5936</v>
      </c>
      <c r="K20" s="30">
        <v>5405</v>
      </c>
      <c r="L20" s="167"/>
      <c r="M20" s="219">
        <f t="shared" si="1"/>
        <v>-8.9454177897574122E-2</v>
      </c>
    </row>
    <row r="21" spans="1:13" x14ac:dyDescent="0.2">
      <c r="A21" s="125" t="str">
        <f>IF(desc!$B$1=1,desc!$A149,IF(desc!$B$1=2,desc!$B149,IF(desc!$B$1=3,desc!$C149,desc!$D149)))</f>
        <v>in % of the mobile network total</v>
      </c>
      <c r="B21" s="55">
        <v>5.2039276196607425E-3</v>
      </c>
      <c r="C21" s="55">
        <v>4.6476010280462384E-3</v>
      </c>
      <c r="D21" s="55">
        <v>4.1749214689990512E-3</v>
      </c>
      <c r="E21" s="55">
        <v>2.7627195494479865E-3</v>
      </c>
      <c r="F21" s="55">
        <v>1.9879982286653427E-3</v>
      </c>
      <c r="G21" s="55">
        <v>1.7564847974165482E-3</v>
      </c>
      <c r="H21" s="55">
        <v>1.5676334669507328E-3</v>
      </c>
      <c r="I21" s="55">
        <v>4.8650801860112992E-3</v>
      </c>
      <c r="J21" s="55">
        <v>1.2780614804413103E-3</v>
      </c>
      <c r="K21" s="55">
        <v>1.3878065595363878E-3</v>
      </c>
      <c r="L21" s="216"/>
      <c r="M21" s="219"/>
    </row>
    <row r="22" spans="1:13" x14ac:dyDescent="0.2">
      <c r="A22" s="82" t="str">
        <f>IF(desc!$B$1=1,desc!$A150,IF(desc!$B$1=2,desc!$B150,IF(desc!$B$1=3,desc!$C150,desc!$D150)))</f>
        <v>of which to 1811</v>
      </c>
      <c r="B22" s="30">
        <v>9705638</v>
      </c>
      <c r="C22" s="30">
        <v>8612912</v>
      </c>
      <c r="D22" s="30">
        <v>6426978</v>
      </c>
      <c r="E22" s="30">
        <v>9202009</v>
      </c>
      <c r="F22" s="30">
        <v>9969946</v>
      </c>
      <c r="G22" s="30">
        <v>8085313</v>
      </c>
      <c r="H22" s="30">
        <v>6435873</v>
      </c>
      <c r="I22" s="30">
        <v>5039834</v>
      </c>
      <c r="J22" s="30">
        <v>3798100</v>
      </c>
      <c r="K22" s="30">
        <v>3058030</v>
      </c>
      <c r="L22" s="167"/>
      <c r="M22" s="219">
        <f t="shared" si="1"/>
        <v>-0.19485268950264606</v>
      </c>
    </row>
    <row r="23" spans="1:13" x14ac:dyDescent="0.2">
      <c r="A23" s="125" t="str">
        <f>IF(desc!$B$1=1,desc!$A151,IF(desc!$B$1=2,desc!$B151,IF(desc!$B$1=3,desc!$C151,desc!$D151)))</f>
        <v>in % of the mobile network total</v>
      </c>
      <c r="B23" s="130">
        <v>0.56761409784707983</v>
      </c>
      <c r="C23" s="130">
        <v>0.53130231034047126</v>
      </c>
      <c r="D23" s="130">
        <v>0.49207079596149905</v>
      </c>
      <c r="E23" s="130">
        <v>0.62959880528235757</v>
      </c>
      <c r="F23" s="130">
        <v>0.70730979187385323</v>
      </c>
      <c r="G23" s="130">
        <v>0.7327277560032186</v>
      </c>
      <c r="H23" s="130">
        <v>0.76391988368627339</v>
      </c>
      <c r="I23" s="130">
        <v>0.55458238790794512</v>
      </c>
      <c r="J23" s="130">
        <v>0.81775695904045487</v>
      </c>
      <c r="K23" s="130">
        <v>0.78519039653266609</v>
      </c>
      <c r="L23" s="216"/>
      <c r="M23" s="219"/>
    </row>
    <row r="24" spans="1:13" x14ac:dyDescent="0.2">
      <c r="A24" s="82" t="str">
        <f>IF(desc!$B$1=1,desc!$A152,IF(desc!$B$1=2,desc!$B152,IF(desc!$B$1=3,desc!$C152,desc!$D152)))</f>
        <v>of which to 1813</v>
      </c>
      <c r="B24" s="30">
        <v>625</v>
      </c>
      <c r="C24" s="30">
        <v>321</v>
      </c>
      <c r="D24" s="30">
        <v>1406000</v>
      </c>
      <c r="E24" s="30">
        <v>1097896</v>
      </c>
      <c r="F24" s="30">
        <v>0</v>
      </c>
      <c r="G24" s="30">
        <v>0</v>
      </c>
      <c r="H24" s="30">
        <v>0</v>
      </c>
      <c r="I24" s="30">
        <v>2</v>
      </c>
      <c r="J24" s="30">
        <v>0</v>
      </c>
      <c r="K24" s="30">
        <v>144146</v>
      </c>
      <c r="L24" s="167"/>
      <c r="M24" s="226" t="s">
        <v>297</v>
      </c>
    </row>
    <row r="25" spans="1:13" x14ac:dyDescent="0.2">
      <c r="A25" s="125" t="str">
        <f>IF(desc!$B$1=1,desc!$A153,IF(desc!$B$1=2,desc!$B153,IF(desc!$B$1=3,desc!$C153,desc!$D153)))</f>
        <v>in % of the mobile network total</v>
      </c>
      <c r="B25" s="130">
        <v>3.6551828035872023E-5</v>
      </c>
      <c r="C25" s="130">
        <v>1.9801437843471669E-5</v>
      </c>
      <c r="D25" s="130">
        <v>0.10764803288915377</v>
      </c>
      <c r="E25" s="130">
        <v>7.5117728087885943E-2</v>
      </c>
      <c r="F25" s="130">
        <v>0</v>
      </c>
      <c r="G25" s="130">
        <v>0</v>
      </c>
      <c r="H25" s="130">
        <v>0</v>
      </c>
      <c r="I25" s="130">
        <v>2.2007962480825563E-7</v>
      </c>
      <c r="J25" s="130">
        <v>0</v>
      </c>
      <c r="K25" s="130">
        <v>3.7011427258266824E-2</v>
      </c>
      <c r="L25" s="216"/>
      <c r="M25" s="219"/>
    </row>
    <row r="26" spans="1:13" x14ac:dyDescent="0.2">
      <c r="A26" s="82" t="str">
        <f>IF(desc!$B$1=1,desc!$A154,IF(desc!$B$1=2,desc!$B154,IF(desc!$B$1=3,desc!$C154,desc!$D154)))</f>
        <v>of which to 1818</v>
      </c>
      <c r="B26" s="30">
        <v>6906336</v>
      </c>
      <c r="C26" s="30">
        <v>7042737</v>
      </c>
      <c r="D26" s="30">
        <v>5015123</v>
      </c>
      <c r="E26" s="30">
        <v>4095288</v>
      </c>
      <c r="F26" s="30">
        <v>3991082</v>
      </c>
      <c r="G26" s="30">
        <v>2880033</v>
      </c>
      <c r="H26" s="30">
        <v>1949794</v>
      </c>
      <c r="I26" s="30">
        <v>3967826</v>
      </c>
      <c r="J26" s="30">
        <v>799198</v>
      </c>
      <c r="K26" s="30">
        <v>629585</v>
      </c>
      <c r="L26" s="167"/>
      <c r="M26" s="219">
        <f t="shared" si="1"/>
        <v>-0.21222900958210605</v>
      </c>
    </row>
    <row r="27" spans="1:13" x14ac:dyDescent="0.2">
      <c r="A27" s="125" t="str">
        <f>IF(desc!$B$1=1,desc!$A155,IF(desc!$B$1=2,desc!$B155,IF(desc!$B$1=3,desc!$C155,desc!$D155)))</f>
        <v>in % of the mobile network total</v>
      </c>
      <c r="B27" s="130">
        <v>0.40390272932792359</v>
      </c>
      <c r="C27" s="130">
        <v>0.43444336122560168</v>
      </c>
      <c r="D27" s="130">
        <v>0.3839744848130523</v>
      </c>
      <c r="E27" s="130">
        <v>0.2801984253750649</v>
      </c>
      <c r="F27" s="130">
        <v>0.28314409915274186</v>
      </c>
      <c r="G27" s="130">
        <v>0.26100166033216249</v>
      </c>
      <c r="H27" s="130">
        <v>0.23143502143255371</v>
      </c>
      <c r="I27" s="130">
        <v>0.43661882869222085</v>
      </c>
      <c r="J27" s="130">
        <v>0.17207280644301451</v>
      </c>
      <c r="K27" s="130">
        <v>0.16165442974758867</v>
      </c>
      <c r="L27" s="216"/>
      <c r="M27" s="219"/>
    </row>
    <row r="28" spans="1:13" x14ac:dyDescent="0.2">
      <c r="A28" s="82" t="str">
        <f>IF(desc!$B$1=1,desc!$A156,IF(desc!$B$1=2,desc!$B156,IF(desc!$B$1=3,desc!$C156,desc!$D156)))</f>
        <v>of which to 1899</v>
      </c>
      <c r="B28" s="30">
        <v>213425</v>
      </c>
      <c r="C28" s="30">
        <v>166496</v>
      </c>
      <c r="D28" s="30">
        <v>30871</v>
      </c>
      <c r="E28" s="30">
        <v>16584</v>
      </c>
      <c r="F28" s="30">
        <v>11652</v>
      </c>
      <c r="G28" s="30">
        <v>7770</v>
      </c>
      <c r="H28" s="30">
        <v>5502</v>
      </c>
      <c r="I28" s="30">
        <v>3854</v>
      </c>
      <c r="J28" s="30">
        <v>2651</v>
      </c>
      <c r="K28" s="30">
        <v>4862</v>
      </c>
      <c r="L28" s="167"/>
      <c r="M28" s="219">
        <f t="shared" si="1"/>
        <v>0.8340248962655602</v>
      </c>
    </row>
    <row r="29" spans="1:13" x14ac:dyDescent="0.2">
      <c r="A29" s="125" t="str">
        <f>IF(desc!$B$1=1,desc!$A157,IF(desc!$B$1=2,desc!$B157,IF(desc!$B$1=3,desc!$C157,desc!$D157)))</f>
        <v>in % of the mobile network total</v>
      </c>
      <c r="B29" s="55">
        <v>1.2481718237689579E-2</v>
      </c>
      <c r="C29" s="55">
        <v>1.0270592508369654E-2</v>
      </c>
      <c r="D29" s="55">
        <v>2.3635863608257937E-3</v>
      </c>
      <c r="E29" s="55">
        <v>1.1346725032330023E-3</v>
      </c>
      <c r="F29" s="55">
        <v>8.2664175863280884E-4</v>
      </c>
      <c r="G29" s="55">
        <v>7.0415266102190582E-4</v>
      </c>
      <c r="H29" s="55">
        <v>6.5307180549427813E-4</v>
      </c>
      <c r="I29" s="55">
        <v>4.2409343700550861E-4</v>
      </c>
      <c r="J29" s="55">
        <v>5.7077846776447329E-4</v>
      </c>
      <c r="K29" s="55">
        <v>1.2483839949058127E-3</v>
      </c>
      <c r="L29" s="216"/>
      <c r="M29" s="220"/>
    </row>
    <row r="30" spans="1:13" x14ac:dyDescent="0.2">
      <c r="A30" s="82" t="str">
        <f>IF(desc!$B$1=1,desc!$A158,IF(desc!$B$1=2,desc!$B158,IF(desc!$B$1=3,desc!$C158,desc!$D158)))</f>
        <v>Other 18xy</v>
      </c>
      <c r="B30" s="30">
        <v>184002</v>
      </c>
      <c r="C30" s="30">
        <v>313136</v>
      </c>
      <c r="D30" s="30">
        <v>127583</v>
      </c>
      <c r="E30" s="30">
        <v>163515</v>
      </c>
      <c r="F30" s="30">
        <v>94884</v>
      </c>
      <c r="G30" s="30">
        <v>42041</v>
      </c>
      <c r="H30" s="30">
        <v>20425</v>
      </c>
      <c r="I30" s="30">
        <v>31892</v>
      </c>
      <c r="J30" s="30">
        <v>38649</v>
      </c>
      <c r="K30" s="30">
        <v>52607</v>
      </c>
      <c r="L30" s="167"/>
      <c r="M30" s="219">
        <f t="shared" si="1"/>
        <v>0.36114776578954177</v>
      </c>
    </row>
    <row r="31" spans="1:13" x14ac:dyDescent="0.2">
      <c r="A31" s="125" t="str">
        <f>IF(desc!$B$1=1,desc!$A159,IF(desc!$B$1=2,desc!$B159,IF(desc!$B$1=3,desc!$C159,desc!$D159)))</f>
        <v>in % of the mobile network total</v>
      </c>
      <c r="B31" s="55">
        <v>1.0760975139610439E-2</v>
      </c>
      <c r="C31" s="55">
        <v>1.9316333459667739E-2</v>
      </c>
      <c r="D31" s="55">
        <v>9.768178506470061E-3</v>
      </c>
      <c r="E31" s="55">
        <v>1.1187649202010637E-2</v>
      </c>
      <c r="F31" s="55">
        <v>6.7314689861067145E-3</v>
      </c>
      <c r="G31" s="55">
        <v>3.8099462061804302E-3</v>
      </c>
      <c r="H31" s="55">
        <v>2.4243896087278501E-3</v>
      </c>
      <c r="I31" s="55">
        <v>3.5093896971924443E-3</v>
      </c>
      <c r="J31" s="55">
        <v>8.321394568324831E-3</v>
      </c>
      <c r="K31" s="55">
        <v>1.3507555907036218E-2</v>
      </c>
      <c r="L31" s="216"/>
      <c r="M31" s="219"/>
    </row>
    <row r="32" spans="1:13" x14ac:dyDescent="0.2">
      <c r="A32" s="82" t="str">
        <f>IF(desc!$B$1=1,desc!$A160,IF(desc!$B$1=2,desc!$B160,IF(desc!$B$1=3,desc!$C160,desc!$D160)))</f>
        <v xml:space="preserve">Total </v>
      </c>
      <c r="B32" s="143">
        <v>17099008</v>
      </c>
      <c r="C32" s="143">
        <v>16210944</v>
      </c>
      <c r="D32" s="143">
        <v>13061084</v>
      </c>
      <c r="E32" s="143">
        <v>14615671</v>
      </c>
      <c r="F32" s="143">
        <v>14095586</v>
      </c>
      <c r="G32" s="143">
        <v>11034539</v>
      </c>
      <c r="H32" s="143">
        <v>8424801</v>
      </c>
      <c r="I32" s="143">
        <v>9087620</v>
      </c>
      <c r="J32" s="143">
        <v>4644534</v>
      </c>
      <c r="K32" s="143">
        <v>3894635</v>
      </c>
      <c r="L32" s="218"/>
      <c r="M32" s="220">
        <f t="shared" si="1"/>
        <v>-0.16145839388838579</v>
      </c>
    </row>
    <row r="33" spans="1:13" x14ac:dyDescent="0.2">
      <c r="A33" s="85" t="str">
        <f>IF(desc!$B$1=1,desc!$A161,IF(desc!$B$1=2,desc!$B161,IF(desc!$B$1=3,desc!$C161,desc!$D161)))</f>
        <v>Total number of calls from the fixed network and mobile network</v>
      </c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67"/>
      <c r="M33" s="219"/>
    </row>
    <row r="34" spans="1:13" x14ac:dyDescent="0.2">
      <c r="A34" s="82" t="str">
        <f>IF(desc!$B$1=1,desc!$A162,IF(desc!$B$1=2,desc!$B162,IF(desc!$B$1=3,desc!$C162,desc!$D162)))</f>
        <v>of which to 1802</v>
      </c>
      <c r="B34" s="30">
        <v>551166</v>
      </c>
      <c r="C34" s="30">
        <v>338494</v>
      </c>
      <c r="D34" s="30">
        <v>239835</v>
      </c>
      <c r="E34" s="30">
        <v>158994</v>
      </c>
      <c r="F34" s="30">
        <v>95669</v>
      </c>
      <c r="G34" s="30">
        <v>68870.000048999995</v>
      </c>
      <c r="H34" s="30">
        <v>48090</v>
      </c>
      <c r="I34" s="30">
        <v>70837</v>
      </c>
      <c r="J34" s="30">
        <v>25132.000229999998</v>
      </c>
      <c r="K34" s="30">
        <v>25821.000328000002</v>
      </c>
      <c r="L34" s="209"/>
      <c r="M34" s="219">
        <f t="shared" si="1"/>
        <v>2.7415251141751407E-2</v>
      </c>
    </row>
    <row r="35" spans="1:13" x14ac:dyDescent="0.2">
      <c r="A35" s="125" t="str">
        <f>IF(desc!$B$1=1,desc!$A163,IF(desc!$B$1=2,desc!$B163,IF(desc!$B$1=3,desc!$C163,desc!$D163)))</f>
        <v>in % of the fixed network and mobile network total</v>
      </c>
      <c r="B35" s="55">
        <v>1.943212595812337E-2</v>
      </c>
      <c r="C35" s="55">
        <v>1.2898565105413439E-2</v>
      </c>
      <c r="D35" s="55">
        <v>1.0820411753583446E-2</v>
      </c>
      <c r="E35" s="55">
        <v>7.4691912420944556E-3</v>
      </c>
      <c r="F35" s="55">
        <v>4.8949861760093126E-3</v>
      </c>
      <c r="G35" s="55">
        <v>4.1160970082244237E-3</v>
      </c>
      <c r="H35" s="55">
        <v>3.8338461770269505E-3</v>
      </c>
      <c r="I35" s="55">
        <v>5.7754313799715639E-3</v>
      </c>
      <c r="J35" s="55">
        <v>3.5702865219687644E-3</v>
      </c>
      <c r="K35" s="55">
        <v>3.5356372800372463E-3</v>
      </c>
      <c r="L35" s="216"/>
      <c r="M35" s="219"/>
    </row>
    <row r="36" spans="1:13" x14ac:dyDescent="0.2">
      <c r="A36" s="82" t="str">
        <f>IF(desc!$B$1=1,desc!$A164,IF(desc!$B$1=2,desc!$B164,IF(desc!$B$1=3,desc!$C164,desc!$D164)))</f>
        <v>of which to 1811</v>
      </c>
      <c r="B36" s="30">
        <v>15637402</v>
      </c>
      <c r="C36" s="30">
        <v>13408934</v>
      </c>
      <c r="D36" s="30">
        <v>10783533</v>
      </c>
      <c r="E36" s="30">
        <v>12609721</v>
      </c>
      <c r="F36" s="30">
        <v>12936642</v>
      </c>
      <c r="G36" s="30">
        <v>11921403.000471</v>
      </c>
      <c r="H36" s="30">
        <v>9198650.5580000002</v>
      </c>
      <c r="I36" s="30">
        <v>7109682</v>
      </c>
      <c r="J36" s="30">
        <v>5344502.0106480001</v>
      </c>
      <c r="K36" s="30">
        <v>5029646.1180659998</v>
      </c>
      <c r="L36" s="209"/>
      <c r="M36" s="219">
        <f t="shared" si="1"/>
        <v>-5.891211041827734E-2</v>
      </c>
    </row>
    <row r="37" spans="1:13" x14ac:dyDescent="0.2">
      <c r="A37" s="125" t="str">
        <f>IF(desc!$B$1=1,desc!$A165,IF(desc!$B$1=2,desc!$B165,IF(desc!$B$1=3,desc!$C165,desc!$D165)))</f>
        <v>in % of the fixed network and mobile network total</v>
      </c>
      <c r="B37" s="130">
        <v>0.55131841463698839</v>
      </c>
      <c r="C37" s="130">
        <v>0.51095738238548349</v>
      </c>
      <c r="D37" s="130">
        <v>0.48651058944005232</v>
      </c>
      <c r="E37" s="130">
        <v>0.59237718189651523</v>
      </c>
      <c r="F37" s="130">
        <v>0.66191434794950788</v>
      </c>
      <c r="G37" s="130">
        <v>0.71249675024196335</v>
      </c>
      <c r="H37" s="130">
        <v>0.73333772667072417</v>
      </c>
      <c r="I37" s="130">
        <v>0.5796614837502857</v>
      </c>
      <c r="J37" s="130">
        <v>0.75924730704379428</v>
      </c>
      <c r="K37" s="130">
        <v>0.68870315226111045</v>
      </c>
      <c r="L37" s="216"/>
      <c r="M37" s="219"/>
    </row>
    <row r="38" spans="1:13" x14ac:dyDescent="0.2">
      <c r="A38" s="82" t="str">
        <f>IF(desc!$B$1=1,desc!$A166,IF(desc!$B$1=2,desc!$B166,IF(desc!$B$1=3,desc!$C166,desc!$D166)))</f>
        <v>of which to 1813</v>
      </c>
      <c r="B38" s="30">
        <v>1812</v>
      </c>
      <c r="C38" s="30">
        <v>815</v>
      </c>
      <c r="D38" s="30">
        <v>1745580</v>
      </c>
      <c r="E38" s="30">
        <v>1097896</v>
      </c>
      <c r="F38" s="30">
        <v>0</v>
      </c>
      <c r="G38" s="30">
        <v>0</v>
      </c>
      <c r="H38" s="30">
        <v>0</v>
      </c>
      <c r="I38" s="30">
        <v>13</v>
      </c>
      <c r="J38" s="30">
        <v>309</v>
      </c>
      <c r="K38" s="30">
        <v>144185</v>
      </c>
      <c r="L38" s="209"/>
      <c r="M38" s="219">
        <f t="shared" si="1"/>
        <v>465.61812297734627</v>
      </c>
    </row>
    <row r="39" spans="1:13" x14ac:dyDescent="0.2">
      <c r="A39" s="125" t="str">
        <f>IF(desc!$B$1=1,desc!$A167,IF(desc!$B$1=2,desc!$B167,IF(desc!$B$1=3,desc!$C167,desc!$D167)))</f>
        <v>in % of the fixed network and mobile network total</v>
      </c>
      <c r="B39" s="55">
        <v>6.3884586923212871E-5</v>
      </c>
      <c r="C39" s="55">
        <v>3.1056179905439838E-5</v>
      </c>
      <c r="D39" s="55">
        <v>7.8753702957534102E-2</v>
      </c>
      <c r="E39" s="55">
        <v>5.1576758795492499E-2</v>
      </c>
      <c r="F39" s="55">
        <v>0</v>
      </c>
      <c r="G39" s="55">
        <v>0</v>
      </c>
      <c r="H39" s="55">
        <v>0</v>
      </c>
      <c r="I39" s="55">
        <v>1.0599066580971854E-6</v>
      </c>
      <c r="J39" s="55">
        <v>4.3896965032311252E-5</v>
      </c>
      <c r="K39" s="55">
        <v>1.9743071714745472E-2</v>
      </c>
      <c r="L39" s="216"/>
      <c r="M39" s="219"/>
    </row>
    <row r="40" spans="1:13" x14ac:dyDescent="0.2">
      <c r="A40" s="82" t="str">
        <f>IF(desc!$B$1=1,desc!$A168,IF(desc!$B$1=2,desc!$B168,IF(desc!$B$1=3,desc!$C168,desc!$D168)))</f>
        <v>of which to 1818</v>
      </c>
      <c r="B40" s="30">
        <v>11561220</v>
      </c>
      <c r="C40" s="30">
        <v>11839750</v>
      </c>
      <c r="D40" s="30">
        <v>9088562</v>
      </c>
      <c r="E40" s="30">
        <v>7039598</v>
      </c>
      <c r="F40" s="30">
        <v>6351493</v>
      </c>
      <c r="G40" s="30">
        <v>4653975.0007339995</v>
      </c>
      <c r="H40" s="30">
        <v>3220871.693</v>
      </c>
      <c r="I40" s="30">
        <v>4995519</v>
      </c>
      <c r="J40" s="30">
        <v>1523712.0077399998</v>
      </c>
      <c r="K40" s="30">
        <v>1747739.5124659999</v>
      </c>
      <c r="L40" s="209"/>
      <c r="M40" s="219">
        <f t="shared" si="1"/>
        <v>0.14702745898700517</v>
      </c>
    </row>
    <row r="41" spans="1:13" x14ac:dyDescent="0.2">
      <c r="A41" s="125" t="str">
        <f>IF(desc!$B$1=1,desc!$A169,IF(desc!$B$1=2,desc!$B169,IF(desc!$B$1=3,desc!$C169,desc!$D169)))</f>
        <v>in % of the fixed network and mobile network total</v>
      </c>
      <c r="B41" s="130">
        <v>0.40760693379050067</v>
      </c>
      <c r="C41" s="130">
        <v>0.45116246139316729</v>
      </c>
      <c r="D41" s="130">
        <v>0.41004016548031713</v>
      </c>
      <c r="E41" s="130">
        <v>0.33070495571823871</v>
      </c>
      <c r="F41" s="130">
        <v>0.32497956947412349</v>
      </c>
      <c r="G41" s="130">
        <v>0.27815032036072473</v>
      </c>
      <c r="H41" s="130">
        <v>0.25677535094411252</v>
      </c>
      <c r="I41" s="130">
        <v>0.40729106528853798</v>
      </c>
      <c r="J41" s="130">
        <v>0.2164606236992736</v>
      </c>
      <c r="K41" s="130">
        <v>0.23931578550688715</v>
      </c>
      <c r="L41" s="216"/>
      <c r="M41" s="219"/>
    </row>
    <row r="42" spans="1:13" x14ac:dyDescent="0.2">
      <c r="A42" s="82" t="str">
        <f>IF(desc!$B$1=1,desc!$A170,IF(desc!$B$1=2,desc!$B170,IF(desc!$B$1=3,desc!$C170,desc!$D170)))</f>
        <v>of which to 1899</v>
      </c>
      <c r="B42" s="30">
        <v>248239</v>
      </c>
      <c r="C42" s="30">
        <v>225804</v>
      </c>
      <c r="D42" s="30">
        <v>89914</v>
      </c>
      <c r="E42" s="30">
        <v>132840</v>
      </c>
      <c r="F42" s="30">
        <v>21451</v>
      </c>
      <c r="G42" s="30">
        <v>12460</v>
      </c>
      <c r="H42" s="30">
        <v>10385</v>
      </c>
      <c r="I42" s="30">
        <v>9077</v>
      </c>
      <c r="J42" s="30">
        <v>4619.0002500000001</v>
      </c>
      <c r="K42" s="30">
        <v>10689.000034000001</v>
      </c>
      <c r="L42" s="209"/>
      <c r="M42" s="219">
        <f t="shared" si="1"/>
        <v>1.3141371412569203</v>
      </c>
    </row>
    <row r="43" spans="1:13" x14ac:dyDescent="0.2">
      <c r="A43" s="125" t="str">
        <f>IF(desc!$B$1=1,desc!$A171,IF(desc!$B$1=2,desc!$B171,IF(desc!$B$1=3,desc!$C171,desc!$D171)))</f>
        <v>in % of the fixed network and mobile network total</v>
      </c>
      <c r="B43" s="83">
        <v>8.7520121265074174E-3</v>
      </c>
      <c r="C43" s="83">
        <v>8.6044290151753838E-3</v>
      </c>
      <c r="D43" s="83">
        <v>4.0565659824950565E-3</v>
      </c>
      <c r="E43" s="83">
        <v>6.2405333823907028E-3</v>
      </c>
      <c r="F43" s="83">
        <v>1.0975587542628833E-3</v>
      </c>
      <c r="G43" s="83">
        <v>7.4468663693896733E-4</v>
      </c>
      <c r="H43" s="83">
        <v>8.2791625178675154E-4</v>
      </c>
      <c r="I43" s="83">
        <v>7.4005944119601174E-4</v>
      </c>
      <c r="J43" s="83">
        <v>6.5618152899186706E-4</v>
      </c>
      <c r="K43" s="83">
        <v>1.4636314056953137E-3</v>
      </c>
      <c r="L43" s="216"/>
      <c r="M43" s="219"/>
    </row>
    <row r="44" spans="1:13" x14ac:dyDescent="0.2">
      <c r="A44" s="82" t="str">
        <f>IF(desc!$B$1=1,desc!$A172,IF(desc!$B$1=2,desc!$B172,IF(desc!$B$1=3,desc!$C172,desc!$D172)))</f>
        <v>Other 18xy</v>
      </c>
      <c r="B44" s="30">
        <v>363810</v>
      </c>
      <c r="C44" s="30">
        <v>428967</v>
      </c>
      <c r="D44" s="30">
        <v>217629</v>
      </c>
      <c r="E44" s="30">
        <v>247593</v>
      </c>
      <c r="F44" s="30">
        <v>139029</v>
      </c>
      <c r="G44" s="30">
        <v>75161.99874599991</v>
      </c>
      <c r="H44" s="30">
        <v>65541.998999999836</v>
      </c>
      <c r="I44" s="30">
        <v>80103</v>
      </c>
      <c r="J44" s="30">
        <v>140937.00113200035</v>
      </c>
      <c r="K44" s="30">
        <v>344987.60910600045</v>
      </c>
      <c r="L44" s="209"/>
      <c r="M44" s="219">
        <f t="shared" si="1"/>
        <v>1.4478143165745956</v>
      </c>
    </row>
    <row r="45" spans="1:13" x14ac:dyDescent="0.2">
      <c r="A45" s="125" t="str">
        <f>IF(desc!$B$1=1,desc!$A173,IF(desc!$B$1=2,desc!$B173,IF(desc!$B$1=3,desc!$C173,desc!$D173)))</f>
        <v>in % of the fixed network and mobile network total</v>
      </c>
      <c r="B45" s="55">
        <v>1.2826628900956996E-2</v>
      </c>
      <c r="C45" s="55">
        <v>1.6346105920854982E-2</v>
      </c>
      <c r="D45" s="55">
        <v>9.8185643860179347E-3</v>
      </c>
      <c r="E45" s="55">
        <v>1.1631378965268453E-2</v>
      </c>
      <c r="F45" s="55">
        <v>7.1135376460964243E-3</v>
      </c>
      <c r="G45" s="55">
        <v>4.4921457521484394E-3</v>
      </c>
      <c r="H45" s="55">
        <v>5.2251599563496271E-3</v>
      </c>
      <c r="I45" s="55">
        <v>6.5309002333506809E-3</v>
      </c>
      <c r="J45" s="55">
        <v>2.0021704240939259E-2</v>
      </c>
      <c r="K45" s="55">
        <v>4.7238721831524395E-2</v>
      </c>
      <c r="L45" s="216"/>
      <c r="M45" s="219"/>
    </row>
    <row r="46" spans="1:13" x14ac:dyDescent="0.2">
      <c r="A46" s="87" t="str">
        <f>IF(desc!$B$1=1,desc!$A174,IF(desc!$B$1=2,desc!$B174,IF(desc!$B$1=3,desc!$C174,desc!$D174)))</f>
        <v xml:space="preserve">Total </v>
      </c>
      <c r="B46" s="144">
        <v>28363649</v>
      </c>
      <c r="C46" s="144">
        <v>26242764</v>
      </c>
      <c r="D46" s="144">
        <v>22165053</v>
      </c>
      <c r="E46" s="144">
        <v>21286642</v>
      </c>
      <c r="F46" s="144">
        <v>19544284</v>
      </c>
      <c r="G46" s="144">
        <v>16731870</v>
      </c>
      <c r="H46" s="144">
        <v>12543539.25</v>
      </c>
      <c r="I46" s="144">
        <v>12265231</v>
      </c>
      <c r="J46" s="144">
        <v>7039211.0199999996</v>
      </c>
      <c r="K46" s="144">
        <v>7303068.2400000002</v>
      </c>
      <c r="L46" s="211"/>
      <c r="M46" s="220">
        <f t="shared" si="1"/>
        <v>3.7483919611206749E-2</v>
      </c>
    </row>
    <row r="47" spans="1:13" x14ac:dyDescent="0.2">
      <c r="A47" s="49" t="str">
        <f>IF(desc!$B$1=1,desc!$A175,IF(desc!$B$1=2,desc!$B175,IF(desc!$B$1=3,desc!$C175,desc!$D175)))</f>
        <v xml:space="preserve">Note: </v>
      </c>
    </row>
    <row r="48" spans="1:13" x14ac:dyDescent="0.2">
      <c r="A48" s="49" t="str">
        <f>IF(desc!$B$1=1,desc!$A176,IF(desc!$B$1=2,desc!$B176,IF(desc!$B$1=3,desc!$C176,desc!$D176)))</f>
        <v>a) Estimates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L177"/>
  <sheetViews>
    <sheetView topLeftCell="A137" zoomScaleNormal="100" workbookViewId="0">
      <selection activeCell="A177" sqref="A177:D177"/>
    </sheetView>
  </sheetViews>
  <sheetFormatPr baseColWidth="10" defaultRowHeight="12.75" x14ac:dyDescent="0.2"/>
  <sheetData>
    <row r="1" spans="1:8" x14ac:dyDescent="0.2">
      <c r="A1" s="1" t="s">
        <v>0</v>
      </c>
      <c r="B1" s="1">
        <v>4</v>
      </c>
      <c r="C1" s="1">
        <v>1</v>
      </c>
      <c r="D1" s="1" t="s">
        <v>1</v>
      </c>
    </row>
    <row r="2" spans="1:8" x14ac:dyDescent="0.2">
      <c r="A2" s="1"/>
      <c r="B2" s="1"/>
      <c r="C2" s="1">
        <v>2</v>
      </c>
      <c r="D2" s="1" t="s">
        <v>2</v>
      </c>
    </row>
    <row r="3" spans="1:8" x14ac:dyDescent="0.2">
      <c r="A3" s="1"/>
      <c r="B3" s="1"/>
      <c r="C3" s="1">
        <v>3</v>
      </c>
      <c r="D3" s="1" t="s">
        <v>3</v>
      </c>
    </row>
    <row r="4" spans="1:8" x14ac:dyDescent="0.2">
      <c r="A4" s="1"/>
      <c r="B4" s="1"/>
      <c r="C4" s="1">
        <v>4</v>
      </c>
      <c r="D4" s="1" t="s">
        <v>4</v>
      </c>
    </row>
    <row r="5" spans="1:8" x14ac:dyDescent="0.2">
      <c r="A5" s="1" t="s">
        <v>5</v>
      </c>
      <c r="B5" s="1" t="s">
        <v>6</v>
      </c>
      <c r="C5" s="1" t="s">
        <v>7</v>
      </c>
      <c r="D5" s="1" t="s">
        <v>8</v>
      </c>
    </row>
    <row r="6" spans="1:8" x14ac:dyDescent="0.2">
      <c r="A6" t="s">
        <v>25</v>
      </c>
      <c r="B6" s="12" t="s">
        <v>24</v>
      </c>
      <c r="C6" s="23" t="s">
        <v>26</v>
      </c>
      <c r="D6" s="23" t="s">
        <v>27</v>
      </c>
    </row>
    <row r="7" spans="1:8" x14ac:dyDescent="0.2">
      <c r="A7" s="1" t="s">
        <v>98</v>
      </c>
      <c r="B7" t="s">
        <v>37</v>
      </c>
      <c r="C7" t="s">
        <v>151</v>
      </c>
      <c r="D7" s="1" t="s">
        <v>181</v>
      </c>
    </row>
    <row r="8" spans="1:8" x14ac:dyDescent="0.2">
      <c r="A8" s="1" t="s">
        <v>91</v>
      </c>
      <c r="B8" t="s">
        <v>28</v>
      </c>
      <c r="C8" s="1" t="s">
        <v>152</v>
      </c>
      <c r="D8" s="1" t="s">
        <v>182</v>
      </c>
    </row>
    <row r="9" spans="1:8" x14ac:dyDescent="0.2">
      <c r="A9" s="1" t="s">
        <v>94</v>
      </c>
      <c r="B9" t="s">
        <v>31</v>
      </c>
      <c r="C9" s="1" t="s">
        <v>183</v>
      </c>
      <c r="D9" s="1" t="s">
        <v>184</v>
      </c>
    </row>
    <row r="10" spans="1:8" x14ac:dyDescent="0.2">
      <c r="A10" s="1" t="s">
        <v>93</v>
      </c>
      <c r="B10" s="23" t="s">
        <v>32</v>
      </c>
      <c r="C10" s="131" t="s">
        <v>281</v>
      </c>
      <c r="D10" s="131" t="s">
        <v>282</v>
      </c>
      <c r="F10" s="1"/>
    </row>
    <row r="11" spans="1:8" x14ac:dyDescent="0.2">
      <c r="A11" s="1" t="s">
        <v>92</v>
      </c>
      <c r="B11" s="23" t="s">
        <v>33</v>
      </c>
      <c r="C11" s="131" t="s">
        <v>279</v>
      </c>
      <c r="D11" s="131" t="s">
        <v>280</v>
      </c>
      <c r="E11" s="1"/>
      <c r="H11" s="2"/>
    </row>
    <row r="12" spans="1:8" x14ac:dyDescent="0.2">
      <c r="A12" s="1" t="s">
        <v>96</v>
      </c>
      <c r="B12" t="s">
        <v>29</v>
      </c>
      <c r="C12" s="23" t="s">
        <v>249</v>
      </c>
      <c r="D12" s="131" t="s">
        <v>185</v>
      </c>
    </row>
    <row r="13" spans="1:8" x14ac:dyDescent="0.2">
      <c r="A13" s="1" t="s">
        <v>95</v>
      </c>
      <c r="B13" t="s">
        <v>34</v>
      </c>
      <c r="C13" s="131" t="s">
        <v>153</v>
      </c>
      <c r="D13" t="s">
        <v>186</v>
      </c>
    </row>
    <row r="14" spans="1:8" x14ac:dyDescent="0.2">
      <c r="A14" s="1" t="s">
        <v>97</v>
      </c>
      <c r="B14" t="s">
        <v>30</v>
      </c>
      <c r="C14" s="131" t="s">
        <v>154</v>
      </c>
      <c r="D14" s="131" t="s">
        <v>187</v>
      </c>
    </row>
    <row r="15" spans="1:8" x14ac:dyDescent="0.2">
      <c r="A15" s="1" t="s">
        <v>278</v>
      </c>
      <c r="B15" t="s">
        <v>35</v>
      </c>
      <c r="C15" s="131" t="s">
        <v>189</v>
      </c>
      <c r="D15" s="131" t="s">
        <v>190</v>
      </c>
    </row>
    <row r="16" spans="1:8" x14ac:dyDescent="0.2">
      <c r="A16" s="1" t="s">
        <v>277</v>
      </c>
      <c r="B16" t="s">
        <v>36</v>
      </c>
      <c r="C16" s="131" t="s">
        <v>288</v>
      </c>
      <c r="D16" s="131" t="s">
        <v>188</v>
      </c>
    </row>
    <row r="17" spans="1:4" x14ac:dyDescent="0.2">
      <c r="A17" t="s">
        <v>150</v>
      </c>
      <c r="B17" t="s">
        <v>39</v>
      </c>
      <c r="C17" t="s">
        <v>155</v>
      </c>
      <c r="D17" s="2" t="s">
        <v>191</v>
      </c>
    </row>
    <row r="18" spans="1:4" x14ac:dyDescent="0.2">
      <c r="A18" s="1" t="s">
        <v>99</v>
      </c>
      <c r="B18" t="s">
        <v>44</v>
      </c>
      <c r="C18" s="131" t="s">
        <v>156</v>
      </c>
      <c r="D18" s="131" t="s">
        <v>193</v>
      </c>
    </row>
    <row r="19" spans="1:4" x14ac:dyDescent="0.2">
      <c r="A19" s="1" t="s">
        <v>100</v>
      </c>
      <c r="B19" t="s">
        <v>38</v>
      </c>
      <c r="C19" s="131" t="s">
        <v>157</v>
      </c>
      <c r="D19" s="2" t="s">
        <v>192</v>
      </c>
    </row>
    <row r="20" spans="1:4" x14ac:dyDescent="0.2">
      <c r="A20" s="1" t="s">
        <v>101</v>
      </c>
      <c r="B20" t="s">
        <v>40</v>
      </c>
      <c r="C20" s="131" t="s">
        <v>158</v>
      </c>
      <c r="D20" s="131" t="s">
        <v>194</v>
      </c>
    </row>
    <row r="21" spans="1:4" x14ac:dyDescent="0.2">
      <c r="A21" s="1" t="s">
        <v>305</v>
      </c>
      <c r="B21" t="s">
        <v>41</v>
      </c>
      <c r="C21" s="131" t="s">
        <v>159</v>
      </c>
      <c r="D21" s="2" t="s">
        <v>195</v>
      </c>
    </row>
    <row r="22" spans="1:4" x14ac:dyDescent="0.2">
      <c r="A22" s="1" t="s">
        <v>102</v>
      </c>
      <c r="B22" t="s">
        <v>42</v>
      </c>
      <c r="C22" s="131" t="s">
        <v>160</v>
      </c>
      <c r="D22" s="2" t="s">
        <v>196</v>
      </c>
    </row>
    <row r="23" spans="1:4" x14ac:dyDescent="0.2">
      <c r="A23" s="1" t="s">
        <v>103</v>
      </c>
      <c r="B23" t="s">
        <v>43</v>
      </c>
      <c r="C23" s="131" t="s">
        <v>161</v>
      </c>
      <c r="D23" s="2" t="s">
        <v>197</v>
      </c>
    </row>
    <row r="24" spans="1:4" x14ac:dyDescent="0.2">
      <c r="A24" s="1" t="s">
        <v>104</v>
      </c>
      <c r="B24" t="s">
        <v>45</v>
      </c>
      <c r="C24" s="131" t="s">
        <v>162</v>
      </c>
      <c r="D24" s="2" t="s">
        <v>198</v>
      </c>
    </row>
    <row r="25" spans="1:4" x14ac:dyDescent="0.2">
      <c r="A25" s="1" t="s">
        <v>105</v>
      </c>
      <c r="B25" t="s">
        <v>46</v>
      </c>
      <c r="C25" s="131" t="s">
        <v>163</v>
      </c>
      <c r="D25" s="2" t="s">
        <v>199</v>
      </c>
    </row>
    <row r="26" spans="1:4" x14ac:dyDescent="0.2">
      <c r="A26" s="1" t="s">
        <v>106</v>
      </c>
      <c r="B26" t="s">
        <v>47</v>
      </c>
      <c r="C26" s="131" t="s">
        <v>164</v>
      </c>
      <c r="D26" s="2" t="s">
        <v>200</v>
      </c>
    </row>
    <row r="27" spans="1:4" x14ac:dyDescent="0.2">
      <c r="A27" s="1" t="s">
        <v>107</v>
      </c>
      <c r="B27" t="s">
        <v>48</v>
      </c>
      <c r="C27" s="131" t="s">
        <v>165</v>
      </c>
      <c r="D27" s="2" t="s">
        <v>287</v>
      </c>
    </row>
    <row r="28" spans="1:4" x14ac:dyDescent="0.2">
      <c r="A28" s="1" t="s">
        <v>21</v>
      </c>
      <c r="B28" t="s">
        <v>13</v>
      </c>
      <c r="C28" s="131" t="s">
        <v>166</v>
      </c>
      <c r="D28" s="2" t="s">
        <v>13</v>
      </c>
    </row>
    <row r="29" spans="1:4" x14ac:dyDescent="0.2">
      <c r="A29" s="1" t="s">
        <v>108</v>
      </c>
      <c r="B29" t="s">
        <v>18</v>
      </c>
      <c r="C29" t="s">
        <v>167</v>
      </c>
      <c r="D29" s="2" t="s">
        <v>201</v>
      </c>
    </row>
    <row r="30" spans="1:4" x14ac:dyDescent="0.2">
      <c r="A30" s="1" t="s">
        <v>109</v>
      </c>
      <c r="B30" t="s">
        <v>49</v>
      </c>
      <c r="C30" t="s">
        <v>168</v>
      </c>
      <c r="D30" s="2" t="s">
        <v>202</v>
      </c>
    </row>
    <row r="31" spans="1:4" x14ac:dyDescent="0.2">
      <c r="A31" t="s">
        <v>306</v>
      </c>
      <c r="B31" t="s">
        <v>307</v>
      </c>
      <c r="C31" t="s">
        <v>307</v>
      </c>
      <c r="D31" t="s">
        <v>307</v>
      </c>
    </row>
    <row r="32" spans="1:4" x14ac:dyDescent="0.2">
      <c r="A32" t="s">
        <v>110</v>
      </c>
      <c r="B32" t="s">
        <v>58</v>
      </c>
      <c r="C32" t="s">
        <v>169</v>
      </c>
      <c r="D32" t="s">
        <v>203</v>
      </c>
    </row>
    <row r="33" spans="1:4" x14ac:dyDescent="0.2">
      <c r="A33" s="1" t="s">
        <v>111</v>
      </c>
      <c r="B33" t="s">
        <v>50</v>
      </c>
      <c r="C33" t="s">
        <v>170</v>
      </c>
      <c r="D33" s="2" t="s">
        <v>204</v>
      </c>
    </row>
    <row r="34" spans="1:4" x14ac:dyDescent="0.2">
      <c r="A34" s="1" t="s">
        <v>112</v>
      </c>
      <c r="B34" t="s">
        <v>51</v>
      </c>
      <c r="C34" t="s">
        <v>294</v>
      </c>
      <c r="D34" s="2" t="s">
        <v>205</v>
      </c>
    </row>
    <row r="35" spans="1:4" x14ac:dyDescent="0.2">
      <c r="A35" s="1" t="s">
        <v>113</v>
      </c>
      <c r="B35" t="s">
        <v>52</v>
      </c>
      <c r="C35" s="23" t="s">
        <v>171</v>
      </c>
      <c r="D35" s="2" t="s">
        <v>206</v>
      </c>
    </row>
    <row r="36" spans="1:4" x14ac:dyDescent="0.2">
      <c r="A36" s="1" t="s">
        <v>114</v>
      </c>
      <c r="B36" s="21" t="s">
        <v>53</v>
      </c>
      <c r="C36" s="23" t="s">
        <v>172</v>
      </c>
      <c r="D36" s="2" t="s">
        <v>207</v>
      </c>
    </row>
    <row r="37" spans="1:4" x14ac:dyDescent="0.2">
      <c r="A37" s="1" t="s">
        <v>20</v>
      </c>
      <c r="B37" s="21" t="s">
        <v>54</v>
      </c>
      <c r="C37" s="23" t="s">
        <v>173</v>
      </c>
      <c r="D37" s="2" t="s">
        <v>208</v>
      </c>
    </row>
    <row r="38" spans="1:4" x14ac:dyDescent="0.2">
      <c r="A38" s="1" t="s">
        <v>115</v>
      </c>
      <c r="B38" s="21" t="s">
        <v>55</v>
      </c>
      <c r="C38" s="23" t="s">
        <v>174</v>
      </c>
      <c r="D38" s="2" t="s">
        <v>209</v>
      </c>
    </row>
    <row r="39" spans="1:4" x14ac:dyDescent="0.2">
      <c r="A39" s="1" t="s">
        <v>113</v>
      </c>
      <c r="B39" s="21" t="s">
        <v>52</v>
      </c>
      <c r="C39" s="23" t="s">
        <v>171</v>
      </c>
      <c r="D39" s="2" t="s">
        <v>206</v>
      </c>
    </row>
    <row r="40" spans="1:4" x14ac:dyDescent="0.2">
      <c r="A40" s="1" t="s">
        <v>114</v>
      </c>
      <c r="B40" s="21" t="s">
        <v>53</v>
      </c>
      <c r="C40" s="23" t="s">
        <v>172</v>
      </c>
      <c r="D40" s="2" t="s">
        <v>207</v>
      </c>
    </row>
    <row r="41" spans="1:4" x14ac:dyDescent="0.2">
      <c r="A41" s="1" t="s">
        <v>20</v>
      </c>
      <c r="B41" s="21" t="s">
        <v>54</v>
      </c>
      <c r="C41" s="23" t="s">
        <v>173</v>
      </c>
      <c r="D41" s="2" t="s">
        <v>208</v>
      </c>
    </row>
    <row r="42" spans="1:4" x14ac:dyDescent="0.2">
      <c r="A42" s="1" t="s">
        <v>14</v>
      </c>
      <c r="B42" s="21" t="s">
        <v>14</v>
      </c>
      <c r="C42" s="23" t="s">
        <v>175</v>
      </c>
      <c r="D42" s="21" t="s">
        <v>14</v>
      </c>
    </row>
    <row r="43" spans="1:4" x14ac:dyDescent="0.2">
      <c r="A43" s="1" t="s">
        <v>113</v>
      </c>
      <c r="B43" s="21" t="s">
        <v>52</v>
      </c>
      <c r="C43" s="23" t="s">
        <v>171</v>
      </c>
      <c r="D43" s="2" t="s">
        <v>206</v>
      </c>
    </row>
    <row r="44" spans="1:4" x14ac:dyDescent="0.2">
      <c r="A44" s="1" t="s">
        <v>114</v>
      </c>
      <c r="B44" s="21" t="s">
        <v>53</v>
      </c>
      <c r="C44" s="23" t="s">
        <v>172</v>
      </c>
      <c r="D44" s="2" t="s">
        <v>207</v>
      </c>
    </row>
    <row r="45" spans="1:4" x14ac:dyDescent="0.2">
      <c r="A45" s="1" t="s">
        <v>20</v>
      </c>
      <c r="B45" s="21" t="s">
        <v>54</v>
      </c>
      <c r="C45" s="23" t="s">
        <v>173</v>
      </c>
      <c r="D45" s="2" t="s">
        <v>208</v>
      </c>
    </row>
    <row r="46" spans="1:4" x14ac:dyDescent="0.2">
      <c r="A46" s="1" t="s">
        <v>22</v>
      </c>
      <c r="B46" s="21" t="s">
        <v>56</v>
      </c>
      <c r="C46" s="23" t="s">
        <v>176</v>
      </c>
      <c r="D46" s="2" t="s">
        <v>210</v>
      </c>
    </row>
    <row r="47" spans="1:4" x14ac:dyDescent="0.2">
      <c r="A47" t="s">
        <v>306</v>
      </c>
      <c r="B47" t="s">
        <v>307</v>
      </c>
      <c r="C47" t="s">
        <v>307</v>
      </c>
      <c r="D47" t="s">
        <v>307</v>
      </c>
    </row>
    <row r="48" spans="1:4" x14ac:dyDescent="0.2">
      <c r="A48" t="s">
        <v>116</v>
      </c>
      <c r="B48" t="s">
        <v>57</v>
      </c>
      <c r="C48" t="s">
        <v>177</v>
      </c>
      <c r="D48" t="s">
        <v>212</v>
      </c>
    </row>
    <row r="49" spans="1:4" x14ac:dyDescent="0.2">
      <c r="A49" s="1" t="s">
        <v>111</v>
      </c>
      <c r="B49" t="s">
        <v>50</v>
      </c>
      <c r="C49" t="s">
        <v>170</v>
      </c>
      <c r="D49" s="2" t="s">
        <v>213</v>
      </c>
    </row>
    <row r="50" spans="1:4" x14ac:dyDescent="0.2">
      <c r="A50" s="1" t="s">
        <v>112</v>
      </c>
      <c r="B50" t="s">
        <v>51</v>
      </c>
      <c r="C50" t="s">
        <v>294</v>
      </c>
      <c r="D50" s="2" t="s">
        <v>205</v>
      </c>
    </row>
    <row r="51" spans="1:4" x14ac:dyDescent="0.2">
      <c r="A51" s="1" t="s">
        <v>113</v>
      </c>
      <c r="B51" t="s">
        <v>52</v>
      </c>
      <c r="C51" s="23" t="s">
        <v>171</v>
      </c>
      <c r="D51" s="2" t="s">
        <v>206</v>
      </c>
    </row>
    <row r="52" spans="1:4" x14ac:dyDescent="0.2">
      <c r="A52" s="1" t="s">
        <v>117</v>
      </c>
      <c r="B52" t="s">
        <v>59</v>
      </c>
      <c r="C52" s="23" t="s">
        <v>178</v>
      </c>
      <c r="D52" s="2" t="s">
        <v>214</v>
      </c>
    </row>
    <row r="53" spans="1:4" x14ac:dyDescent="0.2">
      <c r="A53" s="1" t="s">
        <v>114</v>
      </c>
      <c r="B53" s="21" t="s">
        <v>53</v>
      </c>
      <c r="C53" s="23" t="s">
        <v>172</v>
      </c>
      <c r="D53" s="2" t="s">
        <v>207</v>
      </c>
    </row>
    <row r="54" spans="1:4" x14ac:dyDescent="0.2">
      <c r="A54" s="1" t="s">
        <v>117</v>
      </c>
      <c r="B54" s="21" t="s">
        <v>59</v>
      </c>
      <c r="C54" s="23" t="s">
        <v>178</v>
      </c>
      <c r="D54" s="2" t="s">
        <v>214</v>
      </c>
    </row>
    <row r="55" spans="1:4" x14ac:dyDescent="0.2">
      <c r="A55" s="1" t="s">
        <v>20</v>
      </c>
      <c r="B55" s="21" t="s">
        <v>54</v>
      </c>
      <c r="C55" s="23" t="s">
        <v>173</v>
      </c>
      <c r="D55" s="2" t="s">
        <v>208</v>
      </c>
    </row>
    <row r="56" spans="1:4" x14ac:dyDescent="0.2">
      <c r="A56" s="1" t="s">
        <v>117</v>
      </c>
      <c r="B56" s="21" t="s">
        <v>59</v>
      </c>
      <c r="C56" s="23" t="s">
        <v>178</v>
      </c>
      <c r="D56" s="2" t="s">
        <v>214</v>
      </c>
    </row>
    <row r="57" spans="1:4" x14ac:dyDescent="0.2">
      <c r="A57" s="1" t="s">
        <v>115</v>
      </c>
      <c r="B57" s="21" t="s">
        <v>55</v>
      </c>
      <c r="C57" s="23" t="s">
        <v>174</v>
      </c>
      <c r="D57" s="2" t="s">
        <v>209</v>
      </c>
    </row>
    <row r="58" spans="1:4" x14ac:dyDescent="0.2">
      <c r="A58" s="1" t="s">
        <v>113</v>
      </c>
      <c r="B58" s="21" t="s">
        <v>52</v>
      </c>
      <c r="C58" s="23" t="s">
        <v>171</v>
      </c>
      <c r="D58" s="2" t="s">
        <v>206</v>
      </c>
    </row>
    <row r="59" spans="1:4" x14ac:dyDescent="0.2">
      <c r="A59" s="1" t="s">
        <v>114</v>
      </c>
      <c r="B59" s="21" t="s">
        <v>53</v>
      </c>
      <c r="C59" s="23" t="s">
        <v>172</v>
      </c>
      <c r="D59" s="2" t="s">
        <v>207</v>
      </c>
    </row>
    <row r="60" spans="1:4" x14ac:dyDescent="0.2">
      <c r="A60" s="1" t="s">
        <v>20</v>
      </c>
      <c r="B60" s="21" t="s">
        <v>54</v>
      </c>
      <c r="C60" s="23" t="s">
        <v>173</v>
      </c>
      <c r="D60" s="2" t="s">
        <v>208</v>
      </c>
    </row>
    <row r="61" spans="1:4" x14ac:dyDescent="0.2">
      <c r="A61" s="1" t="s">
        <v>14</v>
      </c>
      <c r="B61" s="21" t="s">
        <v>14</v>
      </c>
      <c r="C61" s="23" t="s">
        <v>175</v>
      </c>
      <c r="D61" s="21" t="s">
        <v>14</v>
      </c>
    </row>
    <row r="62" spans="1:4" x14ac:dyDescent="0.2">
      <c r="A62" s="1" t="s">
        <v>113</v>
      </c>
      <c r="B62" s="21" t="s">
        <v>52</v>
      </c>
      <c r="C62" s="23" t="s">
        <v>171</v>
      </c>
      <c r="D62" s="2" t="s">
        <v>206</v>
      </c>
    </row>
    <row r="63" spans="1:4" x14ac:dyDescent="0.2">
      <c r="A63" s="1" t="s">
        <v>114</v>
      </c>
      <c r="B63" s="21" t="s">
        <v>53</v>
      </c>
      <c r="C63" s="23" t="s">
        <v>172</v>
      </c>
      <c r="D63" s="2" t="s">
        <v>207</v>
      </c>
    </row>
    <row r="64" spans="1:4" x14ac:dyDescent="0.2">
      <c r="A64" s="1" t="s">
        <v>20</v>
      </c>
      <c r="B64" s="21" t="s">
        <v>54</v>
      </c>
      <c r="C64" s="23" t="s">
        <v>173</v>
      </c>
      <c r="D64" s="2" t="s">
        <v>208</v>
      </c>
    </row>
    <row r="65" spans="1:4" x14ac:dyDescent="0.2">
      <c r="A65" s="1" t="s">
        <v>21</v>
      </c>
      <c r="B65" s="21" t="s">
        <v>298</v>
      </c>
      <c r="C65" s="23" t="s">
        <v>257</v>
      </c>
      <c r="D65" s="2" t="s">
        <v>298</v>
      </c>
    </row>
    <row r="66" spans="1:4" x14ac:dyDescent="0.2">
      <c r="A66" s="1" t="s">
        <v>300</v>
      </c>
      <c r="B66" s="21" t="s">
        <v>299</v>
      </c>
      <c r="C66" s="23" t="s">
        <v>301</v>
      </c>
      <c r="D66" s="2" t="s">
        <v>302</v>
      </c>
    </row>
    <row r="67" spans="1:4" x14ac:dyDescent="0.2">
      <c r="A67" s="1" t="s">
        <v>22</v>
      </c>
      <c r="B67" s="21" t="s">
        <v>56</v>
      </c>
      <c r="C67" s="23" t="s">
        <v>176</v>
      </c>
      <c r="D67" s="2" t="s">
        <v>210</v>
      </c>
    </row>
    <row r="68" spans="1:4" x14ac:dyDescent="0.2">
      <c r="A68" t="s">
        <v>306</v>
      </c>
      <c r="B68" t="s">
        <v>307</v>
      </c>
      <c r="C68" t="s">
        <v>307</v>
      </c>
      <c r="D68" t="s">
        <v>307</v>
      </c>
    </row>
    <row r="69" spans="1:4" x14ac:dyDescent="0.2">
      <c r="A69" s="1" t="s">
        <v>118</v>
      </c>
      <c r="B69" s="21" t="s">
        <v>60</v>
      </c>
      <c r="C69" t="s">
        <v>179</v>
      </c>
      <c r="D69" s="2" t="s">
        <v>211</v>
      </c>
    </row>
    <row r="70" spans="1:4" x14ac:dyDescent="0.2">
      <c r="A70" s="1" t="s">
        <v>111</v>
      </c>
      <c r="B70" s="21" t="s">
        <v>50</v>
      </c>
      <c r="C70" t="s">
        <v>170</v>
      </c>
      <c r="D70" s="2" t="s">
        <v>204</v>
      </c>
    </row>
    <row r="71" spans="1:4" x14ac:dyDescent="0.2">
      <c r="A71" s="1" t="s">
        <v>112</v>
      </c>
      <c r="B71" t="s">
        <v>51</v>
      </c>
      <c r="C71" t="s">
        <v>294</v>
      </c>
      <c r="D71" s="2" t="s">
        <v>205</v>
      </c>
    </row>
    <row r="72" spans="1:4" x14ac:dyDescent="0.2">
      <c r="A72" s="1" t="s">
        <v>113</v>
      </c>
      <c r="B72" t="s">
        <v>52</v>
      </c>
      <c r="C72" s="23" t="s">
        <v>171</v>
      </c>
      <c r="D72" s="2" t="s">
        <v>206</v>
      </c>
    </row>
    <row r="73" spans="1:4" x14ac:dyDescent="0.2">
      <c r="A73" s="1" t="s">
        <v>114</v>
      </c>
      <c r="B73" s="21" t="s">
        <v>53</v>
      </c>
      <c r="C73" s="23" t="s">
        <v>172</v>
      </c>
      <c r="D73" s="2" t="s">
        <v>207</v>
      </c>
    </row>
    <row r="74" spans="1:4" x14ac:dyDescent="0.2">
      <c r="A74" s="1" t="s">
        <v>20</v>
      </c>
      <c r="B74" s="21" t="s">
        <v>54</v>
      </c>
      <c r="C74" s="23" t="s">
        <v>173</v>
      </c>
      <c r="D74" s="2" t="s">
        <v>208</v>
      </c>
    </row>
    <row r="75" spans="1:4" x14ac:dyDescent="0.2">
      <c r="A75" s="1" t="s">
        <v>115</v>
      </c>
      <c r="B75" s="21" t="s">
        <v>55</v>
      </c>
      <c r="C75" s="23" t="s">
        <v>174</v>
      </c>
      <c r="D75" s="2" t="s">
        <v>209</v>
      </c>
    </row>
    <row r="76" spans="1:4" x14ac:dyDescent="0.2">
      <c r="A76" s="1" t="s">
        <v>113</v>
      </c>
      <c r="B76" s="21" t="s">
        <v>52</v>
      </c>
      <c r="C76" s="23" t="s">
        <v>171</v>
      </c>
      <c r="D76" s="2" t="s">
        <v>206</v>
      </c>
    </row>
    <row r="77" spans="1:4" x14ac:dyDescent="0.2">
      <c r="A77" s="1" t="s">
        <v>114</v>
      </c>
      <c r="B77" s="21" t="s">
        <v>53</v>
      </c>
      <c r="C77" s="23" t="s">
        <v>172</v>
      </c>
      <c r="D77" s="2" t="s">
        <v>207</v>
      </c>
    </row>
    <row r="78" spans="1:4" x14ac:dyDescent="0.2">
      <c r="A78" s="1" t="s">
        <v>20</v>
      </c>
      <c r="B78" s="21" t="s">
        <v>54</v>
      </c>
      <c r="C78" s="23" t="s">
        <v>173</v>
      </c>
      <c r="D78" s="2" t="s">
        <v>208</v>
      </c>
    </row>
    <row r="79" spans="1:4" x14ac:dyDescent="0.2">
      <c r="A79" s="1" t="s">
        <v>14</v>
      </c>
      <c r="B79" s="21" t="s">
        <v>14</v>
      </c>
      <c r="C79" s="23" t="s">
        <v>175</v>
      </c>
      <c r="D79" s="21" t="s">
        <v>14</v>
      </c>
    </row>
    <row r="80" spans="1:4" x14ac:dyDescent="0.2">
      <c r="A80" s="1" t="s">
        <v>113</v>
      </c>
      <c r="B80" s="21" t="s">
        <v>52</v>
      </c>
      <c r="C80" s="23" t="s">
        <v>171</v>
      </c>
      <c r="D80" s="2" t="s">
        <v>206</v>
      </c>
    </row>
    <row r="81" spans="1:12" x14ac:dyDescent="0.2">
      <c r="A81" s="1" t="s">
        <v>114</v>
      </c>
      <c r="B81" s="21" t="s">
        <v>53</v>
      </c>
      <c r="C81" s="23" t="s">
        <v>172</v>
      </c>
      <c r="D81" s="2" t="s">
        <v>207</v>
      </c>
    </row>
    <row r="82" spans="1:12" x14ac:dyDescent="0.2">
      <c r="A82" s="1" t="s">
        <v>20</v>
      </c>
      <c r="B82" s="21" t="s">
        <v>54</v>
      </c>
      <c r="C82" s="23" t="s">
        <v>173</v>
      </c>
      <c r="D82" s="2" t="s">
        <v>208</v>
      </c>
    </row>
    <row r="83" spans="1:12" x14ac:dyDescent="0.2">
      <c r="A83" s="1" t="s">
        <v>22</v>
      </c>
      <c r="B83" s="21" t="s">
        <v>56</v>
      </c>
      <c r="C83" s="23" t="s">
        <v>176</v>
      </c>
      <c r="D83" s="2" t="s">
        <v>210</v>
      </c>
    </row>
    <row r="84" spans="1:12" x14ac:dyDescent="0.2">
      <c r="A84" t="s">
        <v>306</v>
      </c>
      <c r="B84" t="s">
        <v>307</v>
      </c>
      <c r="C84" t="s">
        <v>307</v>
      </c>
      <c r="D84" t="s">
        <v>307</v>
      </c>
    </row>
    <row r="85" spans="1:12" x14ac:dyDescent="0.2">
      <c r="A85" s="1" t="s">
        <v>133</v>
      </c>
      <c r="B85" t="s">
        <v>61</v>
      </c>
      <c r="C85" s="23" t="s">
        <v>180</v>
      </c>
      <c r="D85" s="2" t="s">
        <v>215</v>
      </c>
    </row>
    <row r="86" spans="1:12" x14ac:dyDescent="0.2">
      <c r="A86" s="1" t="s">
        <v>119</v>
      </c>
      <c r="B86" t="s">
        <v>62</v>
      </c>
      <c r="C86" s="23" t="s">
        <v>284</v>
      </c>
      <c r="D86" s="2" t="s">
        <v>283</v>
      </c>
    </row>
    <row r="87" spans="1:12" x14ac:dyDescent="0.2">
      <c r="A87" s="1" t="s">
        <v>120</v>
      </c>
      <c r="B87" t="s">
        <v>63</v>
      </c>
      <c r="C87" s="23" t="s">
        <v>250</v>
      </c>
      <c r="D87" s="2" t="s">
        <v>216</v>
      </c>
    </row>
    <row r="88" spans="1:12" x14ac:dyDescent="0.2">
      <c r="A88" s="1" t="s">
        <v>121</v>
      </c>
      <c r="B88" t="s">
        <v>51</v>
      </c>
      <c r="C88" s="23" t="s">
        <v>259</v>
      </c>
      <c r="D88" s="2" t="s">
        <v>205</v>
      </c>
    </row>
    <row r="89" spans="1:12" x14ac:dyDescent="0.2">
      <c r="A89" s="1" t="s">
        <v>115</v>
      </c>
      <c r="B89" t="s">
        <v>55</v>
      </c>
      <c r="C89" s="23" t="s">
        <v>260</v>
      </c>
      <c r="D89" s="2" t="s">
        <v>209</v>
      </c>
      <c r="L89" s="132"/>
    </row>
    <row r="90" spans="1:12" x14ac:dyDescent="0.2">
      <c r="A90" t="s">
        <v>14</v>
      </c>
      <c r="B90" t="s">
        <v>14</v>
      </c>
      <c r="C90" t="s">
        <v>175</v>
      </c>
      <c r="D90" s="2" t="s">
        <v>14</v>
      </c>
      <c r="L90" s="132"/>
    </row>
    <row r="91" spans="1:12" x14ac:dyDescent="0.2">
      <c r="A91" s="1" t="s">
        <v>122</v>
      </c>
      <c r="B91" t="s">
        <v>64</v>
      </c>
      <c r="C91" s="23" t="s">
        <v>251</v>
      </c>
      <c r="D91" s="2" t="s">
        <v>217</v>
      </c>
    </row>
    <row r="92" spans="1:12" x14ac:dyDescent="0.2">
      <c r="A92" s="1" t="s">
        <v>121</v>
      </c>
      <c r="B92" t="s">
        <v>51</v>
      </c>
      <c r="C92" s="23" t="s">
        <v>259</v>
      </c>
      <c r="D92" s="2" t="s">
        <v>205</v>
      </c>
      <c r="L92" s="132"/>
    </row>
    <row r="93" spans="1:12" x14ac:dyDescent="0.2">
      <c r="A93" s="1" t="s">
        <v>115</v>
      </c>
      <c r="B93" t="s">
        <v>55</v>
      </c>
      <c r="C93" s="23" t="s">
        <v>260</v>
      </c>
      <c r="D93" s="2" t="s">
        <v>209</v>
      </c>
      <c r="L93" s="132"/>
    </row>
    <row r="94" spans="1:12" x14ac:dyDescent="0.2">
      <c r="A94" t="s">
        <v>14</v>
      </c>
      <c r="B94" t="s">
        <v>14</v>
      </c>
      <c r="C94" t="s">
        <v>175</v>
      </c>
      <c r="D94" s="2" t="s">
        <v>14</v>
      </c>
      <c r="L94" s="132"/>
    </row>
    <row r="95" spans="1:12" x14ac:dyDescent="0.2">
      <c r="A95" s="1" t="s">
        <v>123</v>
      </c>
      <c r="B95" t="s">
        <v>65</v>
      </c>
      <c r="C95" s="23" t="s">
        <v>252</v>
      </c>
      <c r="D95" s="2" t="s">
        <v>218</v>
      </c>
    </row>
    <row r="96" spans="1:12" x14ac:dyDescent="0.2">
      <c r="A96" s="1" t="s">
        <v>121</v>
      </c>
      <c r="B96" t="s">
        <v>51</v>
      </c>
      <c r="C96" s="23" t="s">
        <v>259</v>
      </c>
      <c r="D96" s="2" t="s">
        <v>205</v>
      </c>
      <c r="L96" s="132"/>
    </row>
    <row r="97" spans="1:12" x14ac:dyDescent="0.2">
      <c r="A97" s="1" t="s">
        <v>115</v>
      </c>
      <c r="B97" t="s">
        <v>55</v>
      </c>
      <c r="C97" s="23" t="s">
        <v>260</v>
      </c>
      <c r="D97" s="2" t="s">
        <v>209</v>
      </c>
      <c r="L97" s="132"/>
    </row>
    <row r="98" spans="1:12" x14ac:dyDescent="0.2">
      <c r="A98" t="s">
        <v>14</v>
      </c>
      <c r="B98" t="s">
        <v>14</v>
      </c>
      <c r="C98" t="s">
        <v>175</v>
      </c>
      <c r="D98" s="2" t="s">
        <v>14</v>
      </c>
      <c r="L98" s="132"/>
    </row>
    <row r="99" spans="1:12" x14ac:dyDescent="0.2">
      <c r="A99" s="1" t="s">
        <v>124</v>
      </c>
      <c r="B99" t="s">
        <v>66</v>
      </c>
      <c r="C99" s="23" t="s">
        <v>253</v>
      </c>
      <c r="D99" s="2" t="s">
        <v>219</v>
      </c>
    </row>
    <row r="100" spans="1:12" x14ac:dyDescent="0.2">
      <c r="A100" s="1" t="s">
        <v>121</v>
      </c>
      <c r="B100" t="s">
        <v>51</v>
      </c>
      <c r="C100" s="23" t="s">
        <v>259</v>
      </c>
      <c r="D100" s="2" t="s">
        <v>205</v>
      </c>
      <c r="L100" s="132"/>
    </row>
    <row r="101" spans="1:12" x14ac:dyDescent="0.2">
      <c r="A101" s="1" t="s">
        <v>115</v>
      </c>
      <c r="B101" t="s">
        <v>55</v>
      </c>
      <c r="C101" s="23" t="s">
        <v>260</v>
      </c>
      <c r="D101" s="2" t="s">
        <v>209</v>
      </c>
      <c r="L101" s="132"/>
    </row>
    <row r="102" spans="1:12" x14ac:dyDescent="0.2">
      <c r="A102" t="s">
        <v>14</v>
      </c>
      <c r="B102" t="s">
        <v>14</v>
      </c>
      <c r="C102" t="s">
        <v>175</v>
      </c>
      <c r="D102" t="s">
        <v>14</v>
      </c>
      <c r="L102" s="132"/>
    </row>
    <row r="103" spans="1:12" x14ac:dyDescent="0.2">
      <c r="A103" s="1" t="s">
        <v>125</v>
      </c>
      <c r="B103" t="s">
        <v>67</v>
      </c>
      <c r="C103" t="s">
        <v>296</v>
      </c>
      <c r="D103" s="2" t="s">
        <v>220</v>
      </c>
    </row>
    <row r="104" spans="1:12" x14ac:dyDescent="0.2">
      <c r="A104" s="1" t="s">
        <v>121</v>
      </c>
      <c r="B104" t="s">
        <v>51</v>
      </c>
      <c r="C104" s="23" t="s">
        <v>259</v>
      </c>
      <c r="D104" t="s">
        <v>205</v>
      </c>
      <c r="L104" s="132"/>
    </row>
    <row r="105" spans="1:12" x14ac:dyDescent="0.2">
      <c r="A105" s="1" t="s">
        <v>115</v>
      </c>
      <c r="B105" t="s">
        <v>55</v>
      </c>
      <c r="C105" s="23" t="s">
        <v>260</v>
      </c>
      <c r="D105" s="2" t="s">
        <v>209</v>
      </c>
      <c r="L105" s="132"/>
    </row>
    <row r="106" spans="1:12" x14ac:dyDescent="0.2">
      <c r="A106" t="s">
        <v>14</v>
      </c>
      <c r="B106" t="s">
        <v>14</v>
      </c>
      <c r="C106" t="s">
        <v>175</v>
      </c>
      <c r="D106" t="s">
        <v>14</v>
      </c>
      <c r="L106" s="132"/>
    </row>
    <row r="107" spans="1:12" x14ac:dyDescent="0.2">
      <c r="A107" s="1" t="s">
        <v>126</v>
      </c>
      <c r="B107" t="s">
        <v>68</v>
      </c>
      <c r="C107" t="s">
        <v>254</v>
      </c>
      <c r="D107" s="2" t="s">
        <v>221</v>
      </c>
    </row>
    <row r="108" spans="1:12" x14ac:dyDescent="0.2">
      <c r="A108" s="1" t="s">
        <v>121</v>
      </c>
      <c r="B108" t="s">
        <v>51</v>
      </c>
      <c r="C108" s="23" t="s">
        <v>259</v>
      </c>
      <c r="D108" s="2" t="s">
        <v>205</v>
      </c>
      <c r="L108" s="132"/>
    </row>
    <row r="109" spans="1:12" x14ac:dyDescent="0.2">
      <c r="A109" s="1" t="s">
        <v>115</v>
      </c>
      <c r="B109" t="s">
        <v>55</v>
      </c>
      <c r="C109" s="23" t="s">
        <v>260</v>
      </c>
      <c r="D109" s="2" t="s">
        <v>209</v>
      </c>
      <c r="L109" s="132"/>
    </row>
    <row r="110" spans="1:12" x14ac:dyDescent="0.2">
      <c r="A110" t="s">
        <v>14</v>
      </c>
      <c r="B110" t="s">
        <v>14</v>
      </c>
      <c r="C110" t="s">
        <v>175</v>
      </c>
      <c r="D110" s="2" t="s">
        <v>14</v>
      </c>
      <c r="L110" s="132"/>
    </row>
    <row r="111" spans="1:12" x14ac:dyDescent="0.2">
      <c r="A111" s="1" t="s">
        <v>127</v>
      </c>
      <c r="B111" t="s">
        <v>69</v>
      </c>
      <c r="C111" t="s">
        <v>255</v>
      </c>
      <c r="D111" s="2" t="s">
        <v>222</v>
      </c>
    </row>
    <row r="112" spans="1:12" x14ac:dyDescent="0.2">
      <c r="A112" s="1" t="s">
        <v>121</v>
      </c>
      <c r="B112" t="s">
        <v>51</v>
      </c>
      <c r="C112" s="23" t="s">
        <v>259</v>
      </c>
      <c r="D112" s="2" t="s">
        <v>205</v>
      </c>
      <c r="L112" s="132"/>
    </row>
    <row r="113" spans="1:12" x14ac:dyDescent="0.2">
      <c r="A113" s="1" t="s">
        <v>115</v>
      </c>
      <c r="B113" t="s">
        <v>55</v>
      </c>
      <c r="C113" s="23" t="s">
        <v>260</v>
      </c>
      <c r="D113" t="s">
        <v>209</v>
      </c>
      <c r="L113" s="132"/>
    </row>
    <row r="114" spans="1:12" x14ac:dyDescent="0.2">
      <c r="A114" t="s">
        <v>14</v>
      </c>
      <c r="B114" t="s">
        <v>14</v>
      </c>
      <c r="C114" t="s">
        <v>175</v>
      </c>
      <c r="D114" s="2" t="s">
        <v>14</v>
      </c>
      <c r="L114" s="132"/>
    </row>
    <row r="115" spans="1:12" x14ac:dyDescent="0.2">
      <c r="A115" s="1" t="s">
        <v>128</v>
      </c>
      <c r="B115" t="s">
        <v>70</v>
      </c>
      <c r="C115" t="s">
        <v>256</v>
      </c>
      <c r="D115" s="2" t="s">
        <v>223</v>
      </c>
    </row>
    <row r="116" spans="1:12" x14ac:dyDescent="0.2">
      <c r="A116" s="1" t="s">
        <v>121</v>
      </c>
      <c r="B116" t="s">
        <v>51</v>
      </c>
      <c r="C116" s="23" t="s">
        <v>259</v>
      </c>
      <c r="D116" s="2" t="s">
        <v>205</v>
      </c>
      <c r="L116" s="132"/>
    </row>
    <row r="117" spans="1:12" x14ac:dyDescent="0.2">
      <c r="A117" s="1" t="s">
        <v>115</v>
      </c>
      <c r="B117" t="s">
        <v>55</v>
      </c>
      <c r="C117" s="23" t="s">
        <v>260</v>
      </c>
      <c r="D117" s="2" t="s">
        <v>209</v>
      </c>
      <c r="L117" s="132"/>
    </row>
    <row r="118" spans="1:12" x14ac:dyDescent="0.2">
      <c r="A118" t="s">
        <v>14</v>
      </c>
      <c r="B118" t="s">
        <v>14</v>
      </c>
      <c r="C118" t="s">
        <v>175</v>
      </c>
      <c r="D118" s="2" t="s">
        <v>14</v>
      </c>
      <c r="L118" s="132"/>
    </row>
    <row r="119" spans="1:12" x14ac:dyDescent="0.2">
      <c r="A119" s="1" t="s">
        <v>21</v>
      </c>
      <c r="B119" t="s">
        <v>19</v>
      </c>
      <c r="C119" t="s">
        <v>257</v>
      </c>
      <c r="D119" s="2" t="s">
        <v>224</v>
      </c>
    </row>
    <row r="120" spans="1:12" x14ac:dyDescent="0.2">
      <c r="A120" s="1" t="s">
        <v>129</v>
      </c>
      <c r="B120" t="s">
        <v>71</v>
      </c>
      <c r="C120" t="s">
        <v>258</v>
      </c>
      <c r="D120" s="2" t="s">
        <v>225</v>
      </c>
    </row>
    <row r="121" spans="1:12" x14ac:dyDescent="0.2">
      <c r="A121" t="s">
        <v>306</v>
      </c>
      <c r="B121" t="s">
        <v>307</v>
      </c>
      <c r="C121" t="s">
        <v>307</v>
      </c>
      <c r="D121" t="s">
        <v>307</v>
      </c>
    </row>
    <row r="122" spans="1:12" x14ac:dyDescent="0.2">
      <c r="A122" s="1" t="s">
        <v>293</v>
      </c>
      <c r="B122" t="s">
        <v>72</v>
      </c>
      <c r="C122" s="23" t="s">
        <v>285</v>
      </c>
      <c r="D122" s="2" t="s">
        <v>231</v>
      </c>
    </row>
    <row r="123" spans="1:12" x14ac:dyDescent="0.2">
      <c r="A123" s="1" t="s">
        <v>130</v>
      </c>
      <c r="B123" t="s">
        <v>73</v>
      </c>
      <c r="C123" s="23" t="s">
        <v>286</v>
      </c>
      <c r="D123" s="2" t="s">
        <v>226</v>
      </c>
    </row>
    <row r="124" spans="1:12" x14ac:dyDescent="0.2">
      <c r="A124" s="1" t="s">
        <v>121</v>
      </c>
      <c r="B124" t="s">
        <v>74</v>
      </c>
      <c r="C124" s="23" t="s">
        <v>262</v>
      </c>
      <c r="D124" s="2" t="s">
        <v>227</v>
      </c>
    </row>
    <row r="125" spans="1:12" x14ac:dyDescent="0.2">
      <c r="A125" s="1" t="s">
        <v>115</v>
      </c>
      <c r="B125" t="s">
        <v>75</v>
      </c>
      <c r="C125" s="23" t="s">
        <v>261</v>
      </c>
      <c r="D125" s="2" t="s">
        <v>228</v>
      </c>
    </row>
    <row r="126" spans="1:12" x14ac:dyDescent="0.2">
      <c r="A126" t="s">
        <v>14</v>
      </c>
      <c r="B126" t="s">
        <v>14</v>
      </c>
      <c r="C126" t="s">
        <v>175</v>
      </c>
      <c r="D126" s="2" t="s">
        <v>14</v>
      </c>
    </row>
    <row r="127" spans="1:12" x14ac:dyDescent="0.2">
      <c r="A127" s="1" t="s">
        <v>21</v>
      </c>
      <c r="B127" t="s">
        <v>23</v>
      </c>
      <c r="C127" t="s">
        <v>166</v>
      </c>
      <c r="D127" s="2" t="s">
        <v>224</v>
      </c>
    </row>
    <row r="128" spans="1:12" x14ac:dyDescent="0.2">
      <c r="A128" s="1" t="s">
        <v>131</v>
      </c>
      <c r="B128" t="s">
        <v>85</v>
      </c>
      <c r="C128" t="s">
        <v>263</v>
      </c>
      <c r="D128" s="2" t="s">
        <v>229</v>
      </c>
    </row>
    <row r="129" spans="1:4" x14ac:dyDescent="0.2">
      <c r="A129" s="1" t="s">
        <v>132</v>
      </c>
      <c r="B129" t="s">
        <v>86</v>
      </c>
      <c r="C129" t="s">
        <v>264</v>
      </c>
      <c r="D129" s="2" t="s">
        <v>230</v>
      </c>
    </row>
    <row r="130" spans="1:4" x14ac:dyDescent="0.2">
      <c r="A130" t="s">
        <v>306</v>
      </c>
      <c r="B130" t="s">
        <v>307</v>
      </c>
      <c r="C130" t="s">
        <v>307</v>
      </c>
      <c r="D130" t="s">
        <v>307</v>
      </c>
    </row>
    <row r="131" spans="1:4" x14ac:dyDescent="0.2">
      <c r="A131" s="1" t="s">
        <v>134</v>
      </c>
      <c r="B131" t="s">
        <v>266</v>
      </c>
      <c r="C131" s="23" t="s">
        <v>265</v>
      </c>
      <c r="D131" s="2" t="s">
        <v>232</v>
      </c>
    </row>
    <row r="132" spans="1:4" x14ac:dyDescent="0.2">
      <c r="A132" s="1" t="s">
        <v>135</v>
      </c>
      <c r="B132" t="s">
        <v>136</v>
      </c>
      <c r="C132" s="23" t="s">
        <v>289</v>
      </c>
      <c r="D132" s="2" t="s">
        <v>233</v>
      </c>
    </row>
    <row r="133" spans="1:4" x14ac:dyDescent="0.2">
      <c r="A133" s="1" t="s">
        <v>137</v>
      </c>
      <c r="B133" t="s">
        <v>76</v>
      </c>
      <c r="C133" s="23" t="s">
        <v>275</v>
      </c>
      <c r="D133" t="s">
        <v>234</v>
      </c>
    </row>
    <row r="134" spans="1:4" x14ac:dyDescent="0.2">
      <c r="A134" s="1" t="s">
        <v>138</v>
      </c>
      <c r="B134" t="s">
        <v>77</v>
      </c>
      <c r="C134" s="23" t="s">
        <v>267</v>
      </c>
      <c r="D134" t="s">
        <v>235</v>
      </c>
    </row>
    <row r="135" spans="1:4" x14ac:dyDescent="0.2">
      <c r="A135" s="1" t="s">
        <v>143</v>
      </c>
      <c r="B135" t="s">
        <v>89</v>
      </c>
      <c r="C135" s="23" t="s">
        <v>276</v>
      </c>
      <c r="D135" t="s">
        <v>243</v>
      </c>
    </row>
    <row r="136" spans="1:4" x14ac:dyDescent="0.2">
      <c r="A136" s="1" t="s">
        <v>139</v>
      </c>
      <c r="B136" t="s">
        <v>78</v>
      </c>
      <c r="C136" t="s">
        <v>268</v>
      </c>
      <c r="D136" t="s">
        <v>236</v>
      </c>
    </row>
    <row r="137" spans="1:4" x14ac:dyDescent="0.2">
      <c r="A137" s="1" t="s">
        <v>143</v>
      </c>
      <c r="B137" t="s">
        <v>89</v>
      </c>
      <c r="C137" s="23" t="s">
        <v>276</v>
      </c>
      <c r="D137" t="s">
        <v>243</v>
      </c>
    </row>
    <row r="138" spans="1:4" x14ac:dyDescent="0.2">
      <c r="A138" s="1" t="s">
        <v>140</v>
      </c>
      <c r="B138" t="s">
        <v>79</v>
      </c>
      <c r="C138" t="s">
        <v>269</v>
      </c>
      <c r="D138" t="s">
        <v>237</v>
      </c>
    </row>
    <row r="139" spans="1:4" x14ac:dyDescent="0.2">
      <c r="A139" s="1" t="s">
        <v>143</v>
      </c>
      <c r="B139" t="s">
        <v>89</v>
      </c>
      <c r="C139" s="23" t="s">
        <v>276</v>
      </c>
      <c r="D139" t="s">
        <v>243</v>
      </c>
    </row>
    <row r="140" spans="1:4" x14ac:dyDescent="0.2">
      <c r="A140" s="1" t="s">
        <v>141</v>
      </c>
      <c r="B140" t="s">
        <v>80</v>
      </c>
      <c r="C140" t="s">
        <v>270</v>
      </c>
      <c r="D140" t="s">
        <v>238</v>
      </c>
    </row>
    <row r="141" spans="1:4" x14ac:dyDescent="0.2">
      <c r="A141" s="1" t="s">
        <v>143</v>
      </c>
      <c r="B141" t="s">
        <v>89</v>
      </c>
      <c r="C141" s="23" t="s">
        <v>276</v>
      </c>
      <c r="D141" t="s">
        <v>243</v>
      </c>
    </row>
    <row r="142" spans="1:4" x14ac:dyDescent="0.2">
      <c r="A142" s="1" t="s">
        <v>142</v>
      </c>
      <c r="B142" t="s">
        <v>81</v>
      </c>
      <c r="C142" t="s">
        <v>271</v>
      </c>
      <c r="D142" t="s">
        <v>239</v>
      </c>
    </row>
    <row r="143" spans="1:4" x14ac:dyDescent="0.2">
      <c r="A143" s="1" t="s">
        <v>143</v>
      </c>
      <c r="B143" t="s">
        <v>89</v>
      </c>
      <c r="C143" s="23" t="s">
        <v>276</v>
      </c>
      <c r="D143" t="s">
        <v>243</v>
      </c>
    </row>
    <row r="144" spans="1:4" x14ac:dyDescent="0.2">
      <c r="A144" t="s">
        <v>144</v>
      </c>
      <c r="B144" t="s">
        <v>82</v>
      </c>
      <c r="C144" t="s">
        <v>272</v>
      </c>
      <c r="D144" t="s">
        <v>240</v>
      </c>
    </row>
    <row r="145" spans="1:4" x14ac:dyDescent="0.2">
      <c r="A145" s="1" t="s">
        <v>143</v>
      </c>
      <c r="B145" t="s">
        <v>89</v>
      </c>
      <c r="C145" s="23" t="s">
        <v>276</v>
      </c>
      <c r="D145" t="s">
        <v>243</v>
      </c>
    </row>
    <row r="146" spans="1:4" x14ac:dyDescent="0.2">
      <c r="A146" t="s">
        <v>14</v>
      </c>
      <c r="B146" t="s">
        <v>17</v>
      </c>
      <c r="C146" t="s">
        <v>175</v>
      </c>
      <c r="D146" t="s">
        <v>17</v>
      </c>
    </row>
    <row r="147" spans="1:4" x14ac:dyDescent="0.2">
      <c r="A147" s="1" t="s">
        <v>145</v>
      </c>
      <c r="B147" t="s">
        <v>83</v>
      </c>
      <c r="C147" s="23" t="s">
        <v>290</v>
      </c>
      <c r="D147" t="s">
        <v>241</v>
      </c>
    </row>
    <row r="148" spans="1:4" x14ac:dyDescent="0.2">
      <c r="A148" t="s">
        <v>138</v>
      </c>
      <c r="B148" t="s">
        <v>77</v>
      </c>
      <c r="C148" s="23" t="s">
        <v>267</v>
      </c>
      <c r="D148" t="s">
        <v>235</v>
      </c>
    </row>
    <row r="149" spans="1:4" x14ac:dyDescent="0.2">
      <c r="A149" s="1" t="s">
        <v>248</v>
      </c>
      <c r="B149" t="s">
        <v>90</v>
      </c>
      <c r="C149" s="23" t="s">
        <v>291</v>
      </c>
      <c r="D149" t="s">
        <v>244</v>
      </c>
    </row>
    <row r="150" spans="1:4" x14ac:dyDescent="0.2">
      <c r="A150" t="s">
        <v>139</v>
      </c>
      <c r="B150" t="s">
        <v>78</v>
      </c>
      <c r="C150" t="s">
        <v>268</v>
      </c>
      <c r="D150" t="s">
        <v>236</v>
      </c>
    </row>
    <row r="151" spans="1:4" x14ac:dyDescent="0.2">
      <c r="A151" s="1" t="s">
        <v>248</v>
      </c>
      <c r="B151" t="s">
        <v>90</v>
      </c>
      <c r="C151" s="23" t="s">
        <v>291</v>
      </c>
      <c r="D151" t="s">
        <v>244</v>
      </c>
    </row>
    <row r="152" spans="1:4" x14ac:dyDescent="0.2">
      <c r="A152" t="s">
        <v>140</v>
      </c>
      <c r="B152" t="s">
        <v>79</v>
      </c>
      <c r="C152" t="s">
        <v>269</v>
      </c>
      <c r="D152" t="s">
        <v>237</v>
      </c>
    </row>
    <row r="153" spans="1:4" x14ac:dyDescent="0.2">
      <c r="A153" s="1" t="s">
        <v>248</v>
      </c>
      <c r="B153" t="s">
        <v>90</v>
      </c>
      <c r="C153" s="23" t="s">
        <v>291</v>
      </c>
      <c r="D153" t="s">
        <v>244</v>
      </c>
    </row>
    <row r="154" spans="1:4" x14ac:dyDescent="0.2">
      <c r="A154" t="s">
        <v>141</v>
      </c>
      <c r="B154" t="s">
        <v>80</v>
      </c>
      <c r="C154" t="s">
        <v>270</v>
      </c>
      <c r="D154" t="s">
        <v>238</v>
      </c>
    </row>
    <row r="155" spans="1:4" x14ac:dyDescent="0.2">
      <c r="A155" s="1" t="s">
        <v>248</v>
      </c>
      <c r="B155" t="s">
        <v>90</v>
      </c>
      <c r="C155" s="23" t="s">
        <v>291</v>
      </c>
      <c r="D155" t="s">
        <v>244</v>
      </c>
    </row>
    <row r="156" spans="1:4" x14ac:dyDescent="0.2">
      <c r="A156" t="s">
        <v>142</v>
      </c>
      <c r="B156" t="s">
        <v>81</v>
      </c>
      <c r="C156" t="s">
        <v>271</v>
      </c>
      <c r="D156" t="s">
        <v>239</v>
      </c>
    </row>
    <row r="157" spans="1:4" x14ac:dyDescent="0.2">
      <c r="A157" s="1" t="s">
        <v>248</v>
      </c>
      <c r="B157" t="s">
        <v>90</v>
      </c>
      <c r="C157" s="23" t="s">
        <v>291</v>
      </c>
      <c r="D157" t="s">
        <v>244</v>
      </c>
    </row>
    <row r="158" spans="1:4" x14ac:dyDescent="0.2">
      <c r="A158" t="s">
        <v>144</v>
      </c>
      <c r="B158" t="s">
        <v>82</v>
      </c>
      <c r="C158" t="s">
        <v>272</v>
      </c>
      <c r="D158" t="s">
        <v>240</v>
      </c>
    </row>
    <row r="159" spans="1:4" x14ac:dyDescent="0.2">
      <c r="A159" s="1" t="s">
        <v>248</v>
      </c>
      <c r="B159" t="s">
        <v>90</v>
      </c>
      <c r="C159" s="23" t="s">
        <v>291</v>
      </c>
      <c r="D159" t="s">
        <v>244</v>
      </c>
    </row>
    <row r="160" spans="1:4" x14ac:dyDescent="0.2">
      <c r="A160" t="s">
        <v>17</v>
      </c>
      <c r="B160" t="s">
        <v>17</v>
      </c>
      <c r="C160" t="s">
        <v>273</v>
      </c>
      <c r="D160" t="s">
        <v>17</v>
      </c>
    </row>
    <row r="161" spans="1:4" x14ac:dyDescent="0.2">
      <c r="A161" s="1" t="s">
        <v>146</v>
      </c>
      <c r="B161" t="s">
        <v>84</v>
      </c>
      <c r="C161" s="23" t="s">
        <v>295</v>
      </c>
      <c r="D161" t="s">
        <v>242</v>
      </c>
    </row>
    <row r="162" spans="1:4" x14ac:dyDescent="0.2">
      <c r="A162" t="s">
        <v>138</v>
      </c>
      <c r="B162" t="s">
        <v>77</v>
      </c>
      <c r="C162" s="23" t="s">
        <v>267</v>
      </c>
      <c r="D162" t="s">
        <v>235</v>
      </c>
    </row>
    <row r="163" spans="1:4" x14ac:dyDescent="0.2">
      <c r="A163" s="1" t="s">
        <v>147</v>
      </c>
      <c r="B163" t="s">
        <v>247</v>
      </c>
      <c r="C163" s="23" t="s">
        <v>292</v>
      </c>
      <c r="D163" t="s">
        <v>245</v>
      </c>
    </row>
    <row r="164" spans="1:4" x14ac:dyDescent="0.2">
      <c r="A164" t="s">
        <v>139</v>
      </c>
      <c r="B164" t="s">
        <v>78</v>
      </c>
      <c r="C164" t="s">
        <v>268</v>
      </c>
      <c r="D164" t="s">
        <v>236</v>
      </c>
    </row>
    <row r="165" spans="1:4" x14ac:dyDescent="0.2">
      <c r="A165" s="1" t="s">
        <v>147</v>
      </c>
      <c r="B165" t="s">
        <v>247</v>
      </c>
      <c r="C165" s="23" t="s">
        <v>292</v>
      </c>
      <c r="D165" t="s">
        <v>245</v>
      </c>
    </row>
    <row r="166" spans="1:4" x14ac:dyDescent="0.2">
      <c r="A166" t="s">
        <v>140</v>
      </c>
      <c r="B166" t="s">
        <v>79</v>
      </c>
      <c r="C166" t="s">
        <v>269</v>
      </c>
      <c r="D166" t="s">
        <v>237</v>
      </c>
    </row>
    <row r="167" spans="1:4" x14ac:dyDescent="0.2">
      <c r="A167" s="1" t="s">
        <v>147</v>
      </c>
      <c r="B167" t="s">
        <v>247</v>
      </c>
      <c r="C167" s="23" t="s">
        <v>292</v>
      </c>
      <c r="D167" t="s">
        <v>245</v>
      </c>
    </row>
    <row r="168" spans="1:4" x14ac:dyDescent="0.2">
      <c r="A168" t="s">
        <v>141</v>
      </c>
      <c r="B168" t="s">
        <v>80</v>
      </c>
      <c r="C168" t="s">
        <v>270</v>
      </c>
      <c r="D168" t="s">
        <v>238</v>
      </c>
    </row>
    <row r="169" spans="1:4" x14ac:dyDescent="0.2">
      <c r="A169" s="1" t="s">
        <v>147</v>
      </c>
      <c r="B169" t="s">
        <v>247</v>
      </c>
      <c r="C169" s="23" t="s">
        <v>292</v>
      </c>
      <c r="D169" t="s">
        <v>245</v>
      </c>
    </row>
    <row r="170" spans="1:4" x14ac:dyDescent="0.2">
      <c r="A170" t="s">
        <v>142</v>
      </c>
      <c r="B170" t="s">
        <v>81</v>
      </c>
      <c r="C170" t="s">
        <v>271</v>
      </c>
      <c r="D170" t="s">
        <v>239</v>
      </c>
    </row>
    <row r="171" spans="1:4" x14ac:dyDescent="0.2">
      <c r="A171" s="1" t="s">
        <v>147</v>
      </c>
      <c r="B171" t="s">
        <v>247</v>
      </c>
      <c r="C171" s="23" t="s">
        <v>292</v>
      </c>
      <c r="D171" t="s">
        <v>245</v>
      </c>
    </row>
    <row r="172" spans="1:4" x14ac:dyDescent="0.2">
      <c r="A172" t="s">
        <v>144</v>
      </c>
      <c r="B172" t="s">
        <v>82</v>
      </c>
      <c r="C172" t="s">
        <v>272</v>
      </c>
      <c r="D172" t="s">
        <v>240</v>
      </c>
    </row>
    <row r="173" spans="1:4" x14ac:dyDescent="0.2">
      <c r="A173" s="1" t="s">
        <v>147</v>
      </c>
      <c r="B173" t="s">
        <v>247</v>
      </c>
      <c r="C173" s="23" t="s">
        <v>292</v>
      </c>
      <c r="D173" t="s">
        <v>245</v>
      </c>
    </row>
    <row r="174" spans="1:4" x14ac:dyDescent="0.2">
      <c r="A174" t="s">
        <v>17</v>
      </c>
      <c r="B174" t="s">
        <v>17</v>
      </c>
      <c r="C174" t="s">
        <v>273</v>
      </c>
      <c r="D174" t="s">
        <v>17</v>
      </c>
    </row>
    <row r="175" spans="1:4" x14ac:dyDescent="0.2">
      <c r="A175" s="1" t="s">
        <v>148</v>
      </c>
      <c r="B175" t="s">
        <v>23</v>
      </c>
      <c r="C175" t="s">
        <v>257</v>
      </c>
      <c r="D175" t="s">
        <v>224</v>
      </c>
    </row>
    <row r="176" spans="1:4" x14ac:dyDescent="0.2">
      <c r="A176" t="s">
        <v>149</v>
      </c>
      <c r="B176" t="s">
        <v>87</v>
      </c>
      <c r="C176" t="s">
        <v>274</v>
      </c>
      <c r="D176" t="s">
        <v>246</v>
      </c>
    </row>
    <row r="177" spans="1:4" x14ac:dyDescent="0.2">
      <c r="A177" t="s">
        <v>306</v>
      </c>
      <c r="B177" t="s">
        <v>307</v>
      </c>
      <c r="C177" t="s">
        <v>307</v>
      </c>
      <c r="D177" t="s">
        <v>307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Intro</vt:lpstr>
      <vt:lpstr>Tab_SFM2</vt:lpstr>
      <vt:lpstr>Tab_SFM3A</vt:lpstr>
      <vt:lpstr>Tab_SFM3B</vt:lpstr>
      <vt:lpstr>Tab_SFM3C</vt:lpstr>
      <vt:lpstr>Tab_SFM4</vt:lpstr>
      <vt:lpstr>Tab_SFM5A</vt:lpstr>
      <vt:lpstr>Tab_SFM5B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Wepfer Elisa Clemence BAKOM</cp:lastModifiedBy>
  <cp:lastPrinted>2016-12-07T15:24:35Z</cp:lastPrinted>
  <dcterms:created xsi:type="dcterms:W3CDTF">2016-10-25T06:43:27Z</dcterms:created>
  <dcterms:modified xsi:type="dcterms:W3CDTF">2019-04-18T09:11:02Z</dcterms:modified>
</cp:coreProperties>
</file>