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3040" windowHeight="10700"/>
  </bookViews>
  <sheets>
    <sheet name="Intro" sheetId="1" r:id="rId1"/>
    <sheet name="Tab_SF1A" sheetId="2" r:id="rId2"/>
    <sheet name="Tab_SF1A masqué" sheetId="13" state="hidden" r:id="rId3"/>
    <sheet name="Tab_SF1PM" sheetId="12" r:id="rId4"/>
    <sheet name="Tab_SF1PM masqué" sheetId="17" state="hidden" r:id="rId5"/>
    <sheet name="Tab_SF1B" sheetId="5" r:id="rId6"/>
    <sheet name="GraphSF1A" sheetId="14" r:id="rId7"/>
    <sheet name="GraphSF1PM" sheetId="19" r:id="rId8"/>
    <sheet name="Graph_SF1PM masqué" sheetId="15" state="hidden" r:id="rId9"/>
    <sheet name="desc" sheetId="8" state="veryHidden" r:id="rId10"/>
  </sheets>
  <definedNames>
    <definedName name="_GoBack" localSheetId="4">'Tab_SF1PM masqué'!#REF!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7" l="1"/>
  <c r="D8" i="17"/>
  <c r="E8" i="17"/>
  <c r="F8" i="17"/>
  <c r="G8" i="17"/>
  <c r="H8" i="17"/>
  <c r="I8" i="17"/>
  <c r="J8" i="17"/>
  <c r="K8" i="17"/>
  <c r="L8" i="17"/>
  <c r="M8" i="17"/>
  <c r="B8" i="17"/>
  <c r="A8" i="17"/>
  <c r="A7" i="17"/>
  <c r="W6" i="5" l="1"/>
  <c r="W7" i="5"/>
  <c r="W5" i="5"/>
  <c r="A11" i="5"/>
  <c r="A10" i="5"/>
  <c r="V11" i="13" l="1"/>
  <c r="V10" i="13"/>
  <c r="V9" i="13"/>
  <c r="V8" i="13"/>
  <c r="V7" i="13"/>
  <c r="V6" i="13"/>
  <c r="V5" i="13"/>
  <c r="U12" i="13"/>
  <c r="A20" i="17" l="1"/>
  <c r="A19" i="17"/>
  <c r="A18" i="17"/>
  <c r="A16" i="17"/>
  <c r="A15" i="17"/>
  <c r="A13" i="17"/>
  <c r="A12" i="17"/>
  <c r="A11" i="17"/>
  <c r="A10" i="17"/>
  <c r="A9" i="17"/>
  <c r="A6" i="17"/>
  <c r="A5" i="17"/>
  <c r="A4" i="17"/>
  <c r="A2" i="17"/>
  <c r="A1" i="17"/>
  <c r="X6" i="2" l="1"/>
  <c r="X7" i="2"/>
  <c r="X8" i="2"/>
  <c r="X9" i="2"/>
  <c r="X10" i="2"/>
  <c r="X11" i="2"/>
  <c r="X5" i="2"/>
  <c r="A18" i="12" l="1"/>
  <c r="U4" i="13" l="1"/>
  <c r="U5" i="13"/>
  <c r="U6" i="13"/>
  <c r="U7" i="13"/>
  <c r="U8" i="13"/>
  <c r="U9" i="13"/>
  <c r="U10" i="13"/>
  <c r="U11" i="13"/>
  <c r="T4" i="13" l="1"/>
  <c r="T5" i="13"/>
  <c r="T6" i="13"/>
  <c r="T7" i="13"/>
  <c r="T8" i="13"/>
  <c r="T9" i="13"/>
  <c r="T10" i="13"/>
  <c r="T11" i="13"/>
  <c r="S11" i="13"/>
  <c r="S10" i="13"/>
  <c r="S9" i="13"/>
  <c r="S8" i="13"/>
  <c r="S7" i="13"/>
  <c r="S6" i="13"/>
  <c r="S4" i="13"/>
  <c r="S5" i="13"/>
  <c r="A10" i="12"/>
  <c r="T12" i="13" l="1"/>
  <c r="E66" i="8"/>
  <c r="A12" i="13" l="1"/>
  <c r="A11" i="13" l="1"/>
  <c r="A10" i="13"/>
  <c r="A8" i="13"/>
  <c r="A6" i="13"/>
  <c r="E67"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7" i="12" l="1"/>
  <c r="A15" i="12"/>
  <c r="A14" i="12"/>
  <c r="A14" i="2" l="1"/>
  <c r="A9" i="5" l="1"/>
  <c r="D16" i="1" l="1"/>
  <c r="A19" i="12" l="1"/>
  <c r="A12" i="12"/>
  <c r="A11" i="12"/>
  <c r="A9" i="12"/>
  <c r="A8" i="12"/>
  <c r="A7" i="12"/>
  <c r="A6" i="12"/>
  <c r="A5" i="12"/>
  <c r="A4" i="12"/>
  <c r="A2" i="12"/>
  <c r="A1" i="12"/>
  <c r="W4" i="5"/>
  <c r="D17" i="1" l="1"/>
  <c r="D15" i="1"/>
  <c r="A8" i="5" l="1"/>
  <c r="A4" i="5"/>
  <c r="A2" i="5"/>
  <c r="A13" i="2"/>
  <c r="A15" i="2"/>
  <c r="A16" i="2"/>
  <c r="A17" i="2"/>
  <c r="A18" i="2"/>
  <c r="A19" i="2"/>
  <c r="A2" i="2" l="1"/>
  <c r="A4" i="2"/>
  <c r="A5" i="5"/>
  <c r="A5" i="2" l="1"/>
  <c r="A7" i="5"/>
  <c r="A6" i="5"/>
  <c r="A1" i="5"/>
  <c r="X4" i="2"/>
  <c r="A12" i="2"/>
  <c r="A11" i="2"/>
  <c r="A10" i="2"/>
  <c r="A7" i="2" l="1"/>
  <c r="A8" i="2"/>
  <c r="A9" i="2"/>
  <c r="A6" i="2"/>
  <c r="A1" i="2"/>
  <c r="B12" i="1" l="1"/>
  <c r="C14" i="1" l="1"/>
  <c r="V12" i="13"/>
</calcChain>
</file>

<file path=xl/sharedStrings.xml><?xml version="1.0" encoding="utf-8"?>
<sst xmlns="http://schemas.openxmlformats.org/spreadsheetml/2006/main" count="315" uniqueCount="229">
  <si>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</si>
  <si>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</si>
  <si>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</si>
  <si>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</si>
  <si>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</si>
  <si>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</si>
  <si>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</si>
  <si>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</si>
  <si>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</si>
  <si>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</si>
  <si>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</si>
  <si>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</si>
  <si>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</si>
  <si>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</si>
  <si>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</si>
  <si>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</si>
  <si>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</si>
  <si>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</si>
  <si>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</si>
  <si>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</si>
  <si>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</si>
  <si>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</si>
  <si>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</si>
  <si>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</si>
  <si>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Tableau SF1A: Nombre de clients à la téléphonie fixe</t>
  </si>
  <si>
    <t>Nombre de contrats souscrits auprès de FST pour l'accès au service de la parole en temps réel au 31.12</t>
  </si>
  <si>
    <t>Type de contrat</t>
  </si>
  <si>
    <t>Nombre total de contrats souscrits</t>
  </si>
  <si>
    <t>Dont clients accédant aux services par le biais d'un accès fourni par le FST (RTPC ou RNIS) (a)</t>
  </si>
  <si>
    <t>Dont clients venus d'un opérateur concurrent sans changer de numéro d'appel durant la période du 01.01 au 31.12 (b)</t>
  </si>
  <si>
    <t>Dont clients accédant aux services par le biais d'un accès VoIP fourni par le FST (DSL, Câble, etc.)</t>
  </si>
  <si>
    <t>Dont clients accédant aux services par le biais d'un accès indirect (sélection manuelle du préfixe) "Call by Call" (c)</t>
  </si>
  <si>
    <t>a) Définition avant 2003: Abonnements / Dont ceux avec un numéro d'appel.</t>
  </si>
  <si>
    <t>b) Définition avant 2003: Abonnements / Dont ceux ayant changé d'opérateur durant la période du 01.01 au 31.12 sans changer de numéro d'appel.</t>
  </si>
  <si>
    <t>c) Définition avant 2003: Abonnements / Dont ceux avec sélection manuelle de l'opérateur ou "Call by Call" (CSC).</t>
  </si>
  <si>
    <t>d) Définition avant 2003: Abonnements / Dont ceux avec sélection automatique de l'opérateur.</t>
  </si>
  <si>
    <t>e) Cette information n'était pas collectée en 1998.</t>
  </si>
  <si>
    <t>f) Cette information n'était pas collectée en 1999.</t>
  </si>
  <si>
    <t>Dont clients accédant aux services par le biais d'un accès indirect (séléction automatique du préfixe) (d)</t>
  </si>
  <si>
    <t>Tableau SF1B: Nombre de clients à la téléphonie fixe</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</si>
  <si>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</si>
  <si>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les numéros de services à valeur ajoutée à caractère érotique ou pornographique (numéros 0906)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</si>
  <si>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</si>
  <si>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</si>
  <si>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</si>
  <si>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</si>
  <si>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Tableau SF1PM: Services téléphoniques sur réseaux fixes</t>
  </si>
  <si>
    <t>Parts de marché en % au 31.12</t>
  </si>
  <si>
    <t>Swisscom SA</t>
  </si>
  <si>
    <t>Cablecom GmbH</t>
  </si>
  <si>
    <t>Sunrise Communications SA</t>
  </si>
  <si>
    <t>Netstream SA</t>
  </si>
  <si>
    <t>Primacall SA</t>
  </si>
  <si>
    <t>Autres</t>
  </si>
  <si>
    <t>Définitions: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</si>
  <si>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</si>
  <si>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</si>
  <si>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</si>
  <si>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</si>
  <si>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</si>
  <si>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</si>
  <si>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</si>
  <si>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</si>
  <si>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</si>
  <si>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</si>
  <si>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</si>
  <si>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</si>
  <si>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</si>
  <si>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</si>
  <si>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</si>
  <si>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</si>
  <si>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</si>
  <si>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</si>
  <si>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</si>
  <si>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</si>
  <si>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</si>
  <si>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</si>
  <si>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</si>
  <si>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</si>
  <si>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</si>
  <si>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</si>
  <si>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e) Diese Information wurde 1998 nicht erfasst.</t>
  </si>
  <si>
    <t>f) Diese Information wurde 1999 nicht erfasst.</t>
  </si>
  <si>
    <t>Tabelle SF1B: Anzahl Festnetzkundinnen und -kunden</t>
  </si>
  <si>
    <t>Anzahl Kundenverträge mit speziellen Klauseln für den Zugang zum Dienst der Echtzeit-Sprachübertragung am 31.12.</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</si>
  <si>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</si>
  <si>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</si>
  <si>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</si>
  <si>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</si>
  <si>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</si>
  <si>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</si>
  <si>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</si>
  <si>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</si>
  <si>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</si>
  <si>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</si>
  <si>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</si>
  <si>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a) Definizione anteriore al 2003: abbonamenti/ di cui con un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</si>
  <si>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</si>
  <si>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</si>
  <si>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</si>
  <si>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</si>
  <si>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Tabella SF1B: Numero di clienti di telefonia fissa</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</si>
  <si>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</si>
  <si>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</si>
  <si>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</si>
  <si>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</si>
  <si>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</si>
  <si>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</si>
  <si>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</si>
  <si>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</si>
  <si>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</si>
  <si>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</si>
  <si>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</si>
  <si>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</si>
  <si>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</si>
  <si>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</si>
  <si>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</si>
  <si>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</si>
  <si>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</si>
  <si>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</si>
  <si>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a) This information was not collected before 2007. </t>
  </si>
  <si>
    <t>Table SF1B: Number of fixed telephony customers</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</si>
  <si>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</si>
  <si>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</si>
  <si>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</si>
  <si>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</si>
  <si>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</si>
  <si>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</si>
  <si>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Andere</t>
  </si>
  <si>
    <t>Definitionen:</t>
  </si>
  <si>
    <t>1.3 Marktanteile nach Anzahl Kundenverträge (SF1PM)</t>
  </si>
  <si>
    <t>Tabella SF1PM: Servizi telefonici su rete fissa</t>
  </si>
  <si>
    <t>Quote di mercato in % al 31.12</t>
  </si>
  <si>
    <t>Swisscom AG</t>
  </si>
  <si>
    <t>Sunrise Communications AG</t>
  </si>
  <si>
    <t>Netstream AG</t>
  </si>
  <si>
    <t>Primacall AG</t>
  </si>
  <si>
    <t>Altri</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</si>
  <si>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</si>
  <si>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</si>
  <si>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</si>
  <si>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</si>
  <si>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in % as of 31.12</t>
  </si>
  <si>
    <t>Definitions:</t>
  </si>
  <si>
    <t>Of which customers accessing the services via an indirect access (manual selection of the prefix), "Call by Call" (c )</t>
  </si>
  <si>
    <t>Di cui: clienti che accedono ai servizi tramite un accesso indiretto (selezione manuale del prefisso) "call by call" (c )</t>
  </si>
  <si>
    <t>Of which customers accessing the services via an indirect access (automatic selection of the prefix) (d)</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</si>
  <si>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</si>
  <si>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</si>
  <si>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</si>
  <si>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</si>
  <si>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</si>
  <si>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</si>
  <si>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</si>
  <si>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(sélection manuelle du préfixe) "Call by Call"</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</si>
  <si>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</si>
  <si>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</si>
  <si>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</si>
  <si>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</si>
  <si>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</si>
  <si>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</si>
  <si>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</si>
  <si>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</si>
  <si>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</si>
  <si>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</si>
  <si>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</si>
  <si>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</si>
  <si>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</si>
  <si>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</si>
  <si>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</si>
  <si>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</si>
  <si>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</si>
  <si>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</si>
  <si>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</si>
  <si>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</si>
  <si>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</si>
  <si>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</si>
  <si>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</si>
  <si>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</si>
  <si>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</si>
  <si>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</si>
  <si>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</si>
  <si>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</si>
  <si>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netplus.ch SA</t>
  </si>
  <si>
    <t>netplus.ch AG</t>
  </si>
  <si>
    <t>Ver. 17-18</t>
  </si>
  <si>
    <t>Davon Kunden, die ihren Dienst über einen indirekten Zugang nutzen (manuelle Wahl der Betreibervorwahl, "Call by Call") (c )</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</si>
  <si>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</si>
  <si>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</si>
  <si>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Indirekten Zugang (manuelle Wahl der Betreibervorwahl, "Call by Call")</t>
  </si>
  <si>
    <t>Var. 17-18</t>
  </si>
  <si>
    <t>Hinweis:</t>
  </si>
  <si>
    <t>Nota bene:</t>
  </si>
  <si>
    <t>Bemerkung:</t>
  </si>
  <si>
    <t>- Der Artikel 59 Absatz 2ter des neuen, am 1. April 2007 in Kraft getretenen Fernmeldegesetzes (FMG) lässt bei der Veröffentlichung der für die Statistik erhobenen Daten eine neue Dimension zu: Das BAKOM kann die Marktanteile veröffentlichen.</t>
  </si>
  <si>
    <t>- 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</si>
  <si>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 Dal 1° aprile 2007, data dell'entrata in vigore della legge sulle telecomunicazioni (LTC) rivista, l'UFCOM può pubblicare le quote di mercato. La pubblicazione di questi dati è espressamente autorizzata dall'articolo 59 capoverso 2ter della nuova LTC.</t>
  </si>
  <si>
    <t>- With the entry into force of the revised Telecommunications Act (TCA) on 1 April 2007, OFCOM is able to publish market shares. Article 59 para. 2ter of the new TCA authorises this new dimension in the publication of data collected by the statistics.</t>
  </si>
  <si>
    <t>Utile indicazione:</t>
  </si>
  <si>
    <t>Utili indicazioni:</t>
  </si>
  <si>
    <t>b)</t>
  </si>
  <si>
    <t>b) Cette information n'est plus collectée depuis 2018.</t>
  </si>
  <si>
    <t>b) Diese Information wird seit 2018 nicht mehr erfasst.</t>
  </si>
  <si>
    <t>Number of customer contracts with a TSP for access to the real-time voice transmission service as of 31.12</t>
  </si>
  <si>
    <t>a) Definition vor 2003: Abonnemente / davon mit einer Rufnummer.</t>
  </si>
  <si>
    <t>b) Definizione anteriore al 2003: abbonamenti/ di cui quelli con cambiamento dell'operatore durante il periodo 01.01 - 31.12 senza modifica del numero telefonico.</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</si>
  <si>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</si>
  <si>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</si>
  <si>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</si>
  <si>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Number of contracts with special clauses concluded with TSPs for access to the real-time voice service as of 31.12</t>
  </si>
  <si>
    <t>Numero di contratti con clausole particolari sottoscritti presso i FST per l'accesso a servizi vocali in tempo reale al 31.12</t>
  </si>
  <si>
    <t>Parts de marché selon le nombre de contrats souscrits auprès de FST pour l’accès au service de la parole en temps réel au 31.12</t>
  </si>
  <si>
    <t>Quote di mercato in funzione del numero di contratti sottoscritti presso i FST per l'accesso ai servizi vocali in tem-po reale al 31.12</t>
  </si>
  <si>
    <t>Market shares according to the number of contracts concluded with TSPs for access to the real-time voice service as of 31.12</t>
  </si>
  <si>
    <t>Marktanteile in % am 31.12.</t>
  </si>
  <si>
    <t>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</si>
  <si>
    <t>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</si>
  <si>
    <t>b) Informazione non rileverà pìu da 2018.</t>
  </si>
  <si>
    <t>b) This information will not be collected as from 2018.</t>
  </si>
  <si>
    <t>g)</t>
  </si>
  <si>
    <t xml:space="preserve">g) Diese Information wurde vor 2004 nicht erfasst. </t>
  </si>
  <si>
    <t xml:space="preserve">g) Cette information n'était pas collectée avant 2004. </t>
  </si>
  <si>
    <t xml:space="preserve">g) Informazione non rilevata prima del 2004. </t>
  </si>
  <si>
    <t xml:space="preserve">g) This information was not collected before 2004. </t>
  </si>
  <si>
    <t>Other</t>
  </si>
  <si>
    <t>Quickline AG (vormals Finecom)</t>
  </si>
  <si>
    <t>Quickline SA (ex Finecom)</t>
  </si>
  <si>
    <t>Quickline AG (ex Finecom)</t>
  </si>
  <si>
    <t>Quickline AG (formerly Finecom)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</si>
</sst>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0.0000"/>
  </numFmts>
  <fonts count="18"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4">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3743705557422"/>
      </left>
      <right style="thin">
        <color indexed="64"/>
      </right>
      <top style="thin">
        <color indexed="64"/>
      </top>
      <bottom/>
      <diagonal/>
    </border>
    <border>
      <left style="thin">
        <color theme="0" tint="-0.1498764000366222"/>
      </left>
      <right style="thin">
        <color indexed="64"/>
      </right>
      <top style="thin">
        <color theme="0" tint="-0.1498764000366222"/>
      </top>
      <bottom style="thin">
        <color theme="0" tint="-0.1498764000366222"/>
      </bottom>
      <diagonal/>
    </border>
    <border>
      <left style="thin">
        <color theme="0" tint="-0.1498764000366222"/>
      </left>
      <right style="thin">
        <color indexed="64"/>
      </right>
      <top style="thin">
        <color theme="0" tint="-0.1498764000366222"/>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3743705557422"/>
      </left>
      <right style="thin">
        <color indexed="64"/>
      </right>
      <top style="thin">
        <color indexed="64"/>
      </top>
      <bottom style="thin">
        <color theme="0" tint="-0.1498764000366222"/>
      </bottom>
      <diagonal/>
    </border>
  </borders>
  <cellStyleXfs count="2">
    <xf numFmtId="0" fontId="0" fillId="0" borderId="0"/>
    <xf numFmtId="0" fontId="17" fillId="0" borderId="0" applyNumberFormat="0" applyFill="0" applyBorder="0" applyAlignment="0" applyProtection="0"/>
  </cellStyleXfs>
  <cellXfs count="109">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0" fontId="15" fillId="0" borderId="1" xfId="0" applyFont="1" applyBorder="1" applyAlignment="1" applyProtection="1">
      <alignment vertical="center" wrapText="1"/>
      <protection hidden="1"/>
    </xf>
    <xf numFmtId="0" fontId="10" fillId="0" borderId="5" xfId="0" applyFont="1" applyBorder="1" applyAlignment="1" applyProtection="1">
      <alignment vertical="center" wrapText="1"/>
      <protection hidden="1"/>
    </xf>
    <xf numFmtId="0" fontId="1" fillId="0" borderId="0" xfId="0" applyFont="1" applyBorder="1" applyProtection="1">
      <protection locked="0"/>
    </xf>
    <xf numFmtId="0" fontId="0" fillId="0" borderId="4" xfId="0" applyFont="1" applyBorder="1" applyAlignment="1" applyProtection="1">
      <alignment horizontal="left" vertical="center" wrapText="1" indent="2"/>
      <protection hidden="1"/>
    </xf>
    <xf numFmtId="0" fontId="15" fillId="0" borderId="9" xfId="0" applyFont="1" applyBorder="1" applyProtection="1">
      <protection hidden="1"/>
    </xf>
    <xf numFmtId="0" fontId="0" fillId="0" borderId="1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0" fillId="0" borderId="8"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3" xfId="0" applyFont="1" applyBorder="1" applyAlignment="1" applyProtection="1">
      <alignment horizontal="left" vertical="center" wrapText="1"/>
      <protection hidden="1"/>
    </xf>
    <xf numFmtId="165" fontId="0" fillId="0" borderId="3" xfId="0" applyNumberFormat="1" applyFont="1" applyBorder="1" applyAlignment="1" applyProtection="1">
      <alignment horizontal="right" vertical="center"/>
      <protection locked="0"/>
    </xf>
    <xf numFmtId="165" fontId="0" fillId="0" borderId="3" xfId="0" applyNumberFormat="1" applyFont="1" applyBorder="1" applyAlignment="1" applyProtection="1">
      <alignment vertical="center"/>
      <protection locked="0"/>
    </xf>
    <xf numFmtId="0" fontId="0" fillId="0" borderId="3"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2" xfId="0" applyBorder="1" applyProtection="1">
      <protection hidden="1"/>
    </xf>
    <xf numFmtId="0" fontId="0" fillId="0" borderId="13" xfId="0" applyBorder="1" applyAlignment="1" applyProtection="1">
      <alignment wrapText="1"/>
      <protection hidden="1"/>
    </xf>
    <xf numFmtId="0" fontId="1" fillId="0" borderId="2" xfId="0" applyFont="1" applyBorder="1" applyAlignment="1" applyProtection="1">
      <alignment horizontal="center" vertical="center" wrapText="1"/>
      <protection hidden="1"/>
    </xf>
    <xf numFmtId="0" fontId="0" fillId="0" borderId="14"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3"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0" fillId="0" borderId="12" xfId="0" applyNumberFormat="1" applyFill="1" applyBorder="1" applyAlignment="1" applyProtection="1">
      <alignment horizontal="right" vertical="center"/>
      <protection locked="0"/>
    </xf>
    <xf numFmtId="3" fontId="1" fillId="0" borderId="11" xfId="0" applyNumberFormat="1" applyFont="1" applyBorder="1" applyProtection="1">
      <protection locked="0"/>
    </xf>
    <xf numFmtId="0" fontId="0" fillId="0" borderId="11" xfId="0" applyBorder="1" applyAlignment="1" applyProtection="1">
      <alignment horizontal="right" vertical="center"/>
      <protection locked="0"/>
    </xf>
    <xf numFmtId="3" fontId="0" fillId="0" borderId="11"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5" xfId="0" applyBorder="1" applyAlignment="1" applyProtection="1">
      <alignment horizontal="right" vertical="center"/>
      <protection locked="0"/>
    </xf>
    <xf numFmtId="3" fontId="0" fillId="0" borderId="15"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1" xfId="0" applyNumberFormat="1" applyFont="1" applyFill="1" applyBorder="1" applyProtection="1">
      <protection locked="0"/>
    </xf>
    <xf numFmtId="3" fontId="0" fillId="0" borderId="11" xfId="0" applyNumberFormat="1" applyFill="1" applyBorder="1" applyAlignment="1" applyProtection="1">
      <alignment vertical="center"/>
      <protection locked="0"/>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3" xfId="0" applyNumberFormat="1" applyBorder="1" applyProtection="1">
      <protection locked="0"/>
    </xf>
    <xf numFmtId="165" fontId="0" fillId="0" borderId="12" xfId="0" applyNumberFormat="1" applyBorder="1" applyProtection="1">
      <protection locked="0"/>
    </xf>
    <xf numFmtId="165" fontId="0" fillId="0" borderId="15" xfId="0" applyNumberFormat="1" applyBorder="1" applyAlignment="1" applyProtection="1">
      <alignment horizontal="right" vertical="center"/>
      <protection locked="0"/>
    </xf>
    <xf numFmtId="0" fontId="0" fillId="2" borderId="0" xfId="0" applyFill="1" applyAlignment="1">
      <alignment vertical="top"/>
    </xf>
    <xf numFmtId="0" fontId="0" fillId="0" borderId="14"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1" xfId="0" applyNumberFormat="1" applyFont="1" applyFill="1" applyBorder="1" applyProtection="1">
      <protection locked="0"/>
    </xf>
    <xf numFmtId="3" fontId="0" fillId="0" borderId="11"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vertical="center"/>
      <protection locked="0"/>
    </xf>
    <xf numFmtId="3" fontId="0" fillId="0" borderId="0" xfId="0" applyNumberFormat="1" applyBorder="1" applyProtection="1">
      <protection locked="0"/>
    </xf>
    <xf numFmtId="165" fontId="1" fillId="0" borderId="7" xfId="0" applyNumberFormat="1" applyFont="1" applyBorder="1" applyAlignment="1" applyProtection="1">
      <alignment horizontal="center" vertical="center"/>
      <protection locked="0"/>
    </xf>
    <xf numFmtId="165" fontId="0" fillId="0" borderId="7" xfId="0" applyNumberFormat="1" applyFont="1" applyBorder="1" applyAlignment="1" applyProtection="1">
      <alignment horizontal="center" vertical="center"/>
      <protection locked="0"/>
    </xf>
    <xf numFmtId="0" fontId="1" fillId="0" borderId="16" xfId="0" applyFont="1" applyBorder="1" applyAlignment="1" applyProtection="1">
      <alignment horizontal="center"/>
      <protection locked="0"/>
    </xf>
    <xf numFmtId="3" fontId="1" fillId="0" borderId="17" xfId="0" applyNumberFormat="1" applyFont="1" applyFill="1" applyBorder="1" applyProtection="1">
      <protection locked="0"/>
    </xf>
    <xf numFmtId="3" fontId="0" fillId="0" borderId="17" xfId="0" applyNumberFormat="1" applyBorder="1" applyAlignment="1" applyProtection="1">
      <alignment vertical="center"/>
      <protection locked="0"/>
    </xf>
    <xf numFmtId="3" fontId="0" fillId="0" borderId="17" xfId="0" applyNumberFormat="1" applyFill="1" applyBorder="1" applyAlignment="1" applyProtection="1">
      <alignment vertical="center"/>
      <protection locked="0"/>
    </xf>
    <xf numFmtId="3" fontId="0" fillId="0" borderId="18" xfId="0" applyNumberForma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3" fontId="0" fillId="0" borderId="20" xfId="0" applyNumberFormat="1" applyBorder="1" applyAlignment="1" applyProtection="1">
      <alignment horizontal="right" vertical="center"/>
      <protection locked="0"/>
    </xf>
    <xf numFmtId="3" fontId="0" fillId="0" borderId="21" xfId="0" applyNumberFormat="1" applyFill="1" applyBorder="1" applyAlignment="1" applyProtection="1">
      <alignment horizontal="right" vertical="center"/>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8" fillId="0" borderId="0" xfId="0" applyFont="1" applyAlignment="1" applyProtection="1">
      <alignment vertical="center" wrapText="1"/>
      <protection hidden="1"/>
    </xf>
    <xf numFmtId="0" fontId="8" fillId="0" borderId="0" xfId="0" applyFont="1" applyAlignment="1" applyProtection="1">
      <alignment wrapText="1"/>
      <protection hidden="1"/>
    </xf>
    <xf numFmtId="0" fontId="0" fillId="0" borderId="0" xfId="0" quotePrefix="1"/>
    <xf numFmtId="166" fontId="0" fillId="0" borderId="0" xfId="0" applyNumberFormat="1" applyProtection="1">
      <protection locked="0"/>
    </xf>
    <xf numFmtId="3" fontId="3" fillId="0" borderId="0" xfId="0" applyNumberFormat="1" applyFont="1" applyBorder="1" applyAlignment="1">
      <alignment horizontal="right" vertical="top" wrapText="1"/>
    </xf>
    <xf numFmtId="165" fontId="0" fillId="0" borderId="22" xfId="0" applyNumberFormat="1" applyFont="1" applyBorder="1" applyAlignment="1" applyProtection="1">
      <alignment horizontal="center" vertical="center"/>
      <protection locked="0"/>
    </xf>
    <xf numFmtId="165" fontId="0" fillId="0" borderId="18" xfId="0" applyNumberFormat="1" applyBorder="1" applyAlignment="1" applyProtection="1">
      <alignment horizontal="right" vertical="center"/>
      <protection locked="0"/>
    </xf>
    <xf numFmtId="3" fontId="0" fillId="0" borderId="17" xfId="0" applyNumberFormat="1" applyFont="1" applyFill="1" applyBorder="1" applyProtection="1">
      <protection locked="0"/>
    </xf>
    <xf numFmtId="0" fontId="1" fillId="0" borderId="23" xfId="0" applyFont="1" applyBorder="1" applyAlignment="1" applyProtection="1">
      <alignment horizontal="center"/>
      <protection locked="0"/>
    </xf>
    <xf numFmtId="0" fontId="9" fillId="0" borderId="0" xfId="0" applyFont="1" applyAlignment="1" applyProtection="1">
      <alignment horizontal="left" vertical="center" wrapText="1"/>
      <protection hidden="1"/>
    </xf>
  </cellXfs>
  <cellStyles count="2">
    <cellStyle name="Link" xfId="1" builtinId="8"/>
    <cellStyle name="Standard" xfId="0" builtinId="0"/>
  </cellStyles>
  <dxfs count="0"/>
  <tableStyles count="0" defaultTableStyle="TableStyleMedium2" defaultPivotStyle="PivotStyleLight16"/>
  <colors>
    <mruColors>
      <color rgb="FF294171"/>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3.xml"/><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image" Target="../media/image7.gif"/><Relationship Id="rId1" Type="http://schemas.openxmlformats.org/officeDocument/2006/relationships/image" Target="../media/image6.gif"/><Relationship Id="rId4" Type="http://schemas.openxmlformats.org/officeDocument/2006/relationships/image" Target="../media/image9.gif"/></Relationships>
</file>

<file path=xl/charts/_rels/chart3.xml.rels><?xml version="1.0" encoding="UTF-8" standalone="yes"?>
<Relationships xmlns="http://schemas.openxmlformats.org/package/2006/relationships"><Relationship Id="rId3" Type="http://schemas.openxmlformats.org/officeDocument/2006/relationships/image" Target="../media/image10.jpeg"/><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8.gif"/><Relationship Id="rId5" Type="http://schemas.openxmlformats.org/officeDocument/2006/relationships/image" Target="../media/image7.gif"/><Relationship Id="rId4" Type="http://schemas.openxmlformats.org/officeDocument/2006/relationships/image" Target="../media/image6.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desc!$E$66</c:f>
          <c:strCache>
            <c:ptCount val="1"/>
            <c:pt idx="0">
              <c:v>Nombre de clients à la téléphonie fixe selon le type de contrat</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9284065927327086E-2"/>
          <c:y val="8.8673684961532814E-2"/>
          <c:w val="0.81901346127074004"/>
          <c:h val="0.66052367683605961"/>
        </c:manualLayout>
      </c:layout>
      <c:barChart>
        <c:barDir val="col"/>
        <c:grouping val="stacked"/>
        <c:varyColors val="0"/>
        <c:ser>
          <c:idx val="1"/>
          <c:order val="0"/>
          <c:tx>
            <c:strRef>
              <c:f>'Tab_SF1A masqué'!$A$6</c:f>
              <c:strCache>
                <c:ptCount val="1"/>
                <c:pt idx="0">
                  <c:v>Accès fourni par le FST (RTPC ou RNIS)</c:v>
                </c:pt>
              </c:strCache>
            </c:strRef>
          </c:tx>
          <c:spPr>
            <a:solidFill>
              <a:schemeClr val="accent1"/>
            </a:solidFill>
            <a:ln>
              <a:noFill/>
            </a:ln>
            <a:effectLst/>
          </c:spPr>
          <c:invertIfNegative val="0"/>
          <c:cat>
            <c:numRef>
              <c:f>'Tab_SF1A masqué'!$C$4:$V$4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'Tab_SF1A masqué'!$C$6:$V$6</c:f>
              <c:numCache>
                <c:formatCode>#,##0</c:formatCode>
                <c:ptCount val="20"/>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pt idx="19">
                  <c:v>158650</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Accès VoIP fourni par le FST (DSL, Câble, etc.)</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'Tab_SF1A masqué'!$C$4:$V$4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'Tab_SF1A masqué'!$C$8:$V$8</c:f>
              <c:numCache>
                <c:formatCode>General</c:formatCode>
                <c:ptCount val="20"/>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pt idx="19" formatCode="#,##0">
                  <c:v>3111302</c:v>
                </c:pt>
              </c:numCache>
            </c:numRef>
          </c:val>
          <c:extLst>
            <c:ext xmlns:c16="http://schemas.microsoft.com/office/drawing/2014/chart" uri="{C3380CC4-5D6E-409C-BE32-E72D297353CC}">
              <c16:uniqueId val="{00000001-8F75-4B32-BB53-FA45ACC7A458}"/>
            </c:ext>
          </c:extLst>
        </c:ser>
        <c:ser>
          <c:idx val="0"/>
          <c:order val="2"/>
          <c:tx>
            <c:strRef>
              <c:f>'Tab_SF1A masqué'!$A$10</c:f>
              <c:strCache>
                <c:ptCount val="1"/>
                <c:pt idx="0">
                  <c:v>Accès indirect (sélection manuelle du préfixe) "Call by Call"</c:v>
                </c:pt>
              </c:strCache>
            </c:strRef>
          </c:tx>
          <c:spPr>
            <a:blipFill>
              <a:blip xmlns:r="http://schemas.openxmlformats.org/officeDocument/2006/relationships" r:embed="rId4"/>
              <a:stretch>
                <a:fillRect/>
              </a:stretch>
            </a:blipFill>
            <a:ln w="50800" cap="sq">
              <a:noFill/>
            </a:ln>
            <a:effectLst/>
          </c:spPr>
          <c:invertIfNegative val="0"/>
          <c:val>
            <c:numRef>
              <c:f>Tab_SF1A!$C$10:$V$10</c:f>
              <c:numCache>
                <c:formatCode>#,##0</c:formatCode>
                <c:ptCount val="20"/>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pt idx="19">
                  <c:v>1180</c:v>
                </c:pt>
              </c:numCache>
            </c:numRef>
          </c:val>
          <c:extLst>
            <c:ext xmlns:c16="http://schemas.microsoft.com/office/drawing/2014/chart" uri="{C3380CC4-5D6E-409C-BE32-E72D297353CC}">
              <c16:uniqueId val="{00000004-4383-4E7B-8E49-5559762BF7A9}"/>
            </c:ext>
          </c:extLst>
        </c:ser>
        <c:ser>
          <c:idx val="6"/>
          <c:order val="3"/>
          <c:tx>
            <c:strRef>
              <c:f>'Tab_SF1A masqué'!$A$11</c:f>
              <c:strCache>
                <c:ptCount val="1"/>
                <c:pt idx="0">
                  <c:v>Accès indirect (séléction automatique du préfixe)</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'Tab_SF1A masqué'!$C$4:$V$4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'Tab_SF1A masqué'!$C$11:$V$11</c:f>
              <c:numCache>
                <c:formatCode>#,##0</c:formatCode>
                <c:ptCount val="20"/>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pt idx="19">
                  <c:v>60145</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150"/>
        <c:overlap val="100"/>
        <c:axId val="300145816"/>
        <c:axId val="300146200"/>
      </c:barChart>
      <c:lineChart>
        <c:grouping val="standard"/>
        <c:varyColors val="0"/>
        <c:ser>
          <c:idx val="7"/>
          <c:order val="4"/>
          <c:tx>
            <c:strRef>
              <c:f>'Tab_SF1A masqué'!$A$12</c:f>
              <c:strCache>
                <c:ptCount val="1"/>
                <c:pt idx="0">
                  <c:v>% de clients venus d'un opérateur concurrent sans changer de numéro d'appel</c:v>
                </c:pt>
              </c:strCache>
            </c:strRef>
          </c:tx>
          <c:spPr>
            <a:ln w="28575" cap="rnd">
              <a:solidFill>
                <a:schemeClr val="tx1"/>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'Tab_SF1A masqué'!$C$4:$T$4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'Tab_SF1A masqué'!$C$12:$V$12</c:f>
              <c:numCache>
                <c:formatCode>0.0%</c:formatCode>
                <c:ptCount val="20"/>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pt idx="19">
                  <c:v>2.3807987147271153E-2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299120760"/>
        <c:crosses val="max"/>
        <c:crossBetween val="between"/>
      </c:valAx>
      <c:catAx>
        <c:axId val="299120760"/>
        <c:scaling>
          <c:orientation val="minMax"/>
        </c:scaling>
        <c:delete val="1"/>
        <c:axPos val="b"/>
        <c:numFmt formatCode="General" sourceLinked="1"/>
        <c:majorTickMark val="none"/>
        <c:minorTickMark val="none"/>
        <c:tickLblPos val="nextTo"/>
        <c:crossAx val="299116280"/>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legendEntry>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6"/>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Tab_SF1PM!$A$4</c:f>
          <c:strCache>
            <c:ptCount val="1"/>
            <c:pt idx="0">
              <c:v>Parts de marché en % au 31.12</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pieChart>
        <c:varyColors val="1"/>
        <c:ser>
          <c:idx val="0"/>
          <c:order val="0"/>
          <c:spPr>
            <a:ln w="19050">
              <a:solidFill>
                <a:schemeClr val="bg1"/>
              </a:solidFill>
            </a:ln>
          </c:spPr>
          <c:dPt>
            <c:idx val="0"/>
            <c:bubble3D val="0"/>
            <c:spPr>
              <a:blipFill>
                <a:blip xmlns:r="http://schemas.openxmlformats.org/officeDocument/2006/relationships" r:embed="rId1"/>
                <a:stretch>
                  <a:fillRect/>
                </a:stretch>
              </a:blipFill>
              <a:ln w="19050">
                <a:solidFill>
                  <a:schemeClr val="bg1"/>
                </a:solidFill>
              </a:ln>
            </c:spPr>
            <c:extLst>
              <c:ext xmlns:c16="http://schemas.microsoft.com/office/drawing/2014/chart" uri="{C3380CC4-5D6E-409C-BE32-E72D297353CC}">
                <c16:uniqueId val="{00000023-3D65-4A4B-914B-CAB3D901A87C}"/>
              </c:ext>
            </c:extLst>
          </c:dPt>
          <c:dPt>
            <c:idx val="1"/>
            <c:bubble3D val="0"/>
            <c:spPr>
              <a:blipFill>
                <a:blip xmlns:r="http://schemas.openxmlformats.org/officeDocument/2006/relationships" r:embed="rId2"/>
                <a:stretch>
                  <a:fillRect/>
                </a:stretch>
              </a:blipFill>
              <a:ln w="19050">
                <a:solidFill>
                  <a:schemeClr val="bg1"/>
                </a:solidFill>
              </a:ln>
            </c:spPr>
            <c:extLst>
              <c:ext xmlns:c16="http://schemas.microsoft.com/office/drawing/2014/chart" uri="{C3380CC4-5D6E-409C-BE32-E72D297353CC}">
                <c16:uniqueId val="{00000024-3D65-4A4B-914B-CAB3D901A87C}"/>
              </c:ext>
            </c:extLst>
          </c:dPt>
          <c:dPt>
            <c:idx val="2"/>
            <c:bubble3D val="0"/>
            <c:spPr>
              <a:blipFill>
                <a:blip xmlns:r="http://schemas.openxmlformats.org/officeDocument/2006/relationships" r:embed="rId3"/>
                <a:stretch>
                  <a:fillRect/>
                </a:stretch>
              </a:blipFill>
              <a:ln w="19050">
                <a:solidFill>
                  <a:schemeClr val="bg1"/>
                </a:solidFill>
              </a:ln>
            </c:spPr>
            <c:extLst>
              <c:ext xmlns:c16="http://schemas.microsoft.com/office/drawing/2014/chart" uri="{C3380CC4-5D6E-409C-BE32-E72D297353CC}">
                <c16:uniqueId val="{00000025-3D65-4A4B-914B-CAB3D901A87C}"/>
              </c:ext>
            </c:extLst>
          </c:dPt>
          <c:dPt>
            <c:idx val="3"/>
            <c:bubble3D val="0"/>
            <c:spPr>
              <a:blipFill>
                <a:blip xmlns:r="http://schemas.openxmlformats.org/officeDocument/2006/relationships" r:embed="rId4"/>
                <a:stretch>
                  <a:fillRect/>
                </a:stretch>
              </a:blipFill>
              <a:ln w="19050">
                <a:solidFill>
                  <a:schemeClr val="bg1"/>
                </a:solidFill>
              </a:ln>
            </c:spPr>
            <c:extLst>
              <c:ext xmlns:c16="http://schemas.microsoft.com/office/drawing/2014/chart" uri="{C3380CC4-5D6E-409C-BE32-E72D297353CC}">
                <c16:uniqueId val="{00000008-186E-4346-BE29-7F8A66C6ECE1}"/>
              </c:ext>
            </c:extLst>
          </c:dPt>
          <c:dLbls>
            <c:dLbl>
              <c:idx val="0"/>
              <c:layout/>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23-3D65-4A4B-914B-CAB3D901A87C}"/>
                </c:ext>
              </c:extLst>
            </c:dLbl>
            <c:dLbl>
              <c:idx val="1"/>
              <c:layout/>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24-3D65-4A4B-914B-CAB3D901A87C}"/>
                </c:ext>
              </c:extLst>
            </c:dLbl>
            <c:dLbl>
              <c:idx val="2"/>
              <c:layout/>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25-3D65-4A4B-914B-CAB3D901A87C}"/>
                </c:ext>
              </c:extLst>
            </c:dLbl>
            <c:dLbl>
              <c:idx val="3"/>
              <c:layout/>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186E-4346-BE29-7F8A66C6ECE1}"/>
                </c:ext>
              </c:extLst>
            </c:dLbl>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'Tab_SF1PM masqué'!$A$5:$A$8</c:f>
              <c:strCache>
                <c:ptCount val="4"/>
                <c:pt idx="0">
                  <c:v>Swisscom SA</c:v>
                </c:pt>
                <c:pt idx="1">
                  <c:v>Cablecom GmbH</c:v>
                </c:pt>
                <c:pt idx="2">
                  <c:v>Sunrise Communications SA</c:v>
                </c:pt>
                <c:pt idx="3">
                  <c:v>Autres</c:v>
                </c:pt>
              </c:strCache>
            </c:strRef>
          </c:cat>
          <c:val>
            <c:numRef>
              <c:f>'Tab_SF1PM masqué'!$M$5:$M$8</c:f>
              <c:numCache>
                <c:formatCode>0.0%</c:formatCode>
                <c:ptCount val="4"/>
                <c:pt idx="0">
                  <c:v>0.52862046966798992</c:v>
                </c:pt>
                <c:pt idx="1">
                  <c:v>0.16652054338269687</c:v>
                </c:pt>
                <c:pt idx="2">
                  <c:v>0.14430511031491608</c:v>
                </c:pt>
                <c:pt idx="3">
                  <c:v>0.16055387663439716</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blipFill>
              <a:blip xmlns:r="http://schemas.openxmlformats.org/officeDocument/2006/relationships" r:embed="rId3"/>
              <a:tile tx="0" ty="0" sx="100000" sy="100000" flip="none" algn="tl"/>
            </a:blipFill>
          </c:spPr>
          <c:dPt>
            <c:idx val="0"/>
            <c:bubble3D val="0"/>
            <c:spPr>
              <a:blipFill>
                <a:blip xmlns:r="http://schemas.openxmlformats.org/officeDocument/2006/relationships" r:embed="rId4"/>
                <a:stretch>
                  <a:fillRect/>
                </a:stretch>
              </a:blipFill>
              <a:ln w="19050">
                <a:solidFill>
                  <a:schemeClr val="lt1"/>
                </a:solidFill>
              </a:ln>
              <a:effectLst/>
            </c:spPr>
            <c:extLst>
              <c:ext xmlns:c16="http://schemas.microsoft.com/office/drawing/2014/chart" uri="{C3380CC4-5D6E-409C-BE32-E72D297353CC}">
                <c16:uniqueId val="{00000001-EA26-4A09-8ED5-C9A36D360B72}"/>
              </c:ext>
            </c:extLst>
          </c:dPt>
          <c:dPt>
            <c:idx val="1"/>
            <c:bubble3D val="0"/>
            <c:spPr>
              <a:blipFill>
                <a:blip xmlns:r="http://schemas.openxmlformats.org/officeDocument/2006/relationships" r:embed="rId5"/>
                <a:stretch>
                  <a:fillRect/>
                </a:stretch>
              </a:blipFill>
              <a:ln w="19050">
                <a:solidFill>
                  <a:schemeClr val="lt1"/>
                </a:solidFill>
              </a:ln>
              <a:effectLst/>
            </c:spPr>
            <c:extLst>
              <c:ext xmlns:c16="http://schemas.microsoft.com/office/drawing/2014/chart" uri="{C3380CC4-5D6E-409C-BE32-E72D297353CC}">
                <c16:uniqueId val="{00000002-EA26-4A09-8ED5-C9A36D360B72}"/>
              </c:ext>
            </c:extLst>
          </c:dPt>
          <c:dPt>
            <c:idx val="2"/>
            <c:bubble3D val="0"/>
            <c:spPr>
              <a:blipFill>
                <a:blip xmlns:r="http://schemas.openxmlformats.org/officeDocument/2006/relationships" r:embed="rId6"/>
                <a:stretch>
                  <a:fillRect/>
                </a:stretch>
              </a:blipFill>
              <a:ln w="19050">
                <a:solidFill>
                  <a:schemeClr val="lt1"/>
                </a:solidFill>
              </a:ln>
              <a:effectLst/>
            </c:spPr>
            <c:extLst>
              <c:ext xmlns:c16="http://schemas.microsoft.com/office/drawing/2014/chart" uri="{C3380CC4-5D6E-409C-BE32-E72D297353CC}">
                <c16:uniqueId val="{00000003-EA26-4A09-8ED5-C9A36D360B72}"/>
              </c:ext>
            </c:extLst>
          </c:dPt>
          <c:dLbls>
            <c:dLbl>
              <c:idx val="0"/>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A26-4A09-8ED5-C9A36D360B72}"/>
                </c:ext>
              </c:extLst>
            </c:dLbl>
            <c:dLbl>
              <c:idx val="1"/>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A26-4A09-8ED5-C9A36D360B72}"/>
                </c:ext>
              </c:extLst>
            </c:dLbl>
            <c:dLbl>
              <c:idx val="2"/>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A26-4A09-8ED5-C9A36D360B72}"/>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de-DE"/>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'Tab_SF1PM masqué'!$A$5:$A$7</c:f>
              <c:strCache>
                <c:ptCount val="3"/>
                <c:pt idx="0">
                  <c:v>Swisscom SA</c:v>
                </c:pt>
                <c:pt idx="1">
                  <c:v>Cablecom GmbH</c:v>
                </c:pt>
                <c:pt idx="2">
                  <c:v>Sunrise Communications SA</c:v>
                </c:pt>
              </c:strCache>
            </c:strRef>
          </c:cat>
          <c:val>
            <c:numRef>
              <c:f>'Tab_SF1PM masqué'!$M$5:$M$7</c:f>
              <c:numCache>
                <c:formatCode>0.0%</c:formatCode>
                <c:ptCount val="3"/>
                <c:pt idx="0">
                  <c:v>0.52862046966798992</c:v>
                </c:pt>
                <c:pt idx="1">
                  <c:v>0.16652054338269687</c:v>
                </c:pt>
                <c:pt idx="2">
                  <c:v>0.14430511031491608</c:v>
                </c:pt>
              </c:numCache>
            </c:numRef>
          </c:val>
          <c:extLst>
            <c:ext xmlns:c16="http://schemas.microsoft.com/office/drawing/2014/chart" uri="{C3380CC4-5D6E-409C-BE32-E72D297353CC}">
              <c16:uniqueId val="{00000000-EA26-4A09-8ED5-C9A36D360B7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0"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Graphique1"/>
  <sheetViews>
    <sheetView zoomScale="9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m1"/>
  <sheetViews>
    <sheetView zoomScale="59" workbookViewId="0" zoomToFit="1"/>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222250</xdr:colOff>
          <xdr:row>7</xdr:row>
          <xdr:rowOff>69850</xdr:rowOff>
        </xdr:from>
        <xdr:to>
          <xdr:col>5</xdr:col>
          <xdr:colOff>641350</xdr:colOff>
          <xdr:row>8</xdr:row>
          <xdr:rowOff>107950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4395" cy="60057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7">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En milliers</a:t>
          </a:fld>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8220" cy="60055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47625</xdr:colOff>
      <xdr:row>36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L71" sqref="L71"/>
    </sheetView>
  </sheetViews>
  <sheetFormatPr baseColWidth="10" defaultColWidth="11.54296875" defaultRowHeight="12.5" x14ac:dyDescent="0.25"/>
  <cols>
    <col min="1" max="1" width="4.453125" style="4" customWidth="1"/>
    <col min="2" max="2" width="8" style="4" customWidth="1"/>
    <col min="3" max="3" width="4.453125" style="4" customWidth="1"/>
    <col min="4" max="7" width="11.54296875" style="4"/>
    <col min="8" max="8" width="11.54296875" style="4" customWidth="1"/>
    <col min="9" max="16384" width="11.54296875" style="4"/>
  </cols>
  <sheetData>
    <row r="1" spans="1:17" x14ac:dyDescent="0.25">
      <c r="A1" s="9"/>
      <c r="B1" s="9"/>
      <c r="C1" s="9"/>
      <c r="D1" s="9"/>
      <c r="E1" s="9"/>
      <c r="F1" s="9"/>
      <c r="G1" s="9"/>
      <c r="H1" s="9"/>
      <c r="I1" s="9"/>
      <c r="J1" s="9"/>
      <c r="K1" s="9"/>
      <c r="L1" s="9"/>
      <c r="M1" s="9"/>
      <c r="N1" s="9"/>
      <c r="O1" s="9"/>
      <c r="P1" s="9"/>
      <c r="Q1" s="9"/>
    </row>
    <row r="2" spans="1:17" x14ac:dyDescent="0.25">
      <c r="A2" s="9"/>
      <c r="B2" s="9"/>
      <c r="C2" s="9"/>
      <c r="D2" s="9"/>
      <c r="E2" s="9"/>
      <c r="F2" s="9"/>
      <c r="G2" s="9"/>
      <c r="H2" s="9"/>
      <c r="I2" s="9"/>
      <c r="J2" s="9"/>
      <c r="K2" s="9"/>
      <c r="L2" s="9"/>
      <c r="M2" s="9"/>
      <c r="N2" s="9"/>
      <c r="O2" s="9"/>
      <c r="P2" s="9"/>
      <c r="Q2" s="9"/>
    </row>
    <row r="3" spans="1:17" x14ac:dyDescent="0.25">
      <c r="A3" s="9"/>
      <c r="B3" s="9"/>
      <c r="C3" s="9"/>
      <c r="D3" s="9"/>
      <c r="E3" s="9"/>
      <c r="F3" s="9"/>
      <c r="G3" s="9"/>
      <c r="H3" s="9"/>
      <c r="I3" s="9"/>
      <c r="J3" s="9"/>
      <c r="K3" s="9"/>
      <c r="L3" s="9"/>
      <c r="M3" s="9"/>
      <c r="N3" s="9"/>
      <c r="O3" s="9"/>
      <c r="P3" s="9"/>
      <c r="Q3" s="9"/>
    </row>
    <row r="4" spans="1:17" x14ac:dyDescent="0.25">
      <c r="A4" s="9"/>
      <c r="B4" s="9"/>
      <c r="C4" s="9"/>
      <c r="D4" s="9"/>
      <c r="E4" s="9"/>
      <c r="F4" s="9"/>
      <c r="G4" s="9"/>
      <c r="H4" s="9"/>
      <c r="I4" s="9"/>
      <c r="J4" s="9"/>
      <c r="K4" s="9"/>
      <c r="L4" s="9"/>
      <c r="M4" s="9"/>
      <c r="N4" s="9"/>
      <c r="O4" s="9"/>
      <c r="P4" s="9"/>
      <c r="Q4" s="9"/>
    </row>
    <row r="5" spans="1:17" x14ac:dyDescent="0.25">
      <c r="A5" s="9"/>
      <c r="B5" s="9"/>
      <c r="C5" s="9"/>
      <c r="D5" s="9"/>
      <c r="E5" s="9"/>
      <c r="F5" s="9"/>
      <c r="G5" s="9"/>
      <c r="H5" s="9"/>
      <c r="I5" s="9"/>
      <c r="J5" s="9"/>
      <c r="K5" s="9"/>
      <c r="L5" s="9"/>
      <c r="M5" s="9"/>
      <c r="N5" s="9"/>
      <c r="O5" s="9"/>
      <c r="P5" s="9"/>
      <c r="Q5" s="9"/>
    </row>
    <row r="6" spans="1:17" x14ac:dyDescent="0.25">
      <c r="A6" s="9"/>
      <c r="B6" s="9"/>
      <c r="C6" s="9"/>
      <c r="D6" s="9"/>
      <c r="E6" s="9"/>
      <c r="F6" s="9"/>
      <c r="G6" s="9"/>
      <c r="H6" s="9"/>
      <c r="I6" s="9"/>
      <c r="J6" s="9"/>
      <c r="K6" s="9"/>
      <c r="L6" s="9"/>
      <c r="M6" s="9"/>
      <c r="N6" s="9"/>
      <c r="O6" s="9"/>
      <c r="P6" s="9"/>
      <c r="Q6" s="9"/>
    </row>
    <row r="7" spans="1:17" ht="12" customHeight="1" x14ac:dyDescent="0.25">
      <c r="A7" s="9"/>
      <c r="B7" s="20" t="s">
        <v>9</v>
      </c>
      <c r="C7" s="9"/>
      <c r="D7" s="9"/>
      <c r="E7" s="9"/>
      <c r="F7" s="9"/>
      <c r="G7" s="9"/>
      <c r="H7" s="9"/>
      <c r="I7" s="9"/>
      <c r="J7" s="9"/>
      <c r="K7" s="9"/>
      <c r="L7" s="9"/>
      <c r="M7" s="9"/>
      <c r="N7" s="9"/>
      <c r="O7" s="9"/>
      <c r="P7" s="9"/>
      <c r="Q7" s="9"/>
    </row>
    <row r="8" spans="1:17" ht="12" customHeight="1" x14ac:dyDescent="0.25">
      <c r="A8" s="9"/>
      <c r="B8" s="20" t="s">
        <v>10</v>
      </c>
      <c r="C8" s="9"/>
      <c r="D8" s="9"/>
      <c r="E8" s="9"/>
      <c r="F8" s="9"/>
      <c r="G8" s="9"/>
      <c r="H8" s="9"/>
      <c r="I8" s="9"/>
      <c r="J8" s="9"/>
      <c r="K8" s="9"/>
      <c r="L8" s="9"/>
      <c r="M8" s="9"/>
      <c r="N8" s="9"/>
      <c r="O8" s="9"/>
      <c r="P8" s="9"/>
      <c r="Q8" s="9"/>
    </row>
    <row r="9" spans="1:17" ht="12" customHeight="1" x14ac:dyDescent="0.25">
      <c r="A9" s="9"/>
      <c r="B9" s="20" t="s">
        <v>11</v>
      </c>
      <c r="C9" s="9"/>
      <c r="D9" s="9"/>
      <c r="E9" s="9"/>
      <c r="F9" s="9"/>
      <c r="G9" s="9"/>
      <c r="H9" s="9"/>
      <c r="I9" s="9"/>
      <c r="J9" s="9"/>
      <c r="K9" s="9"/>
      <c r="L9" s="9"/>
      <c r="M9" s="9"/>
      <c r="N9" s="9"/>
      <c r="O9" s="9"/>
      <c r="P9" s="9"/>
      <c r="Q9" s="9"/>
    </row>
    <row r="10" spans="1:17" ht="12" customHeight="1" x14ac:dyDescent="0.25">
      <c r="A10" s="9"/>
      <c r="B10" s="21" t="s">
        <v>12</v>
      </c>
      <c r="C10" s="9"/>
      <c r="D10" s="9"/>
      <c r="E10" s="9"/>
      <c r="F10" s="9"/>
      <c r="G10" s="9"/>
      <c r="H10" s="9"/>
      <c r="I10" s="9"/>
      <c r="J10" s="9"/>
      <c r="K10" s="9"/>
      <c r="L10" s="9"/>
      <c r="M10" s="9"/>
      <c r="N10" s="9"/>
      <c r="O10" s="9"/>
      <c r="P10" s="9"/>
      <c r="Q10" s="9"/>
    </row>
    <row r="11" spans="1:17" x14ac:dyDescent="0.25">
      <c r="A11" s="9"/>
      <c r="B11" s="22"/>
      <c r="C11" s="9"/>
      <c r="D11" s="9"/>
      <c r="E11" s="9"/>
      <c r="F11" s="9"/>
      <c r="G11" s="9"/>
      <c r="H11" s="9"/>
      <c r="I11" s="9"/>
      <c r="J11" s="9"/>
      <c r="K11" s="9"/>
      <c r="L11" s="9"/>
      <c r="M11" s="9"/>
      <c r="N11" s="9"/>
      <c r="O11" s="9"/>
      <c r="P11" s="9"/>
      <c r="Q11" s="9"/>
    </row>
    <row r="12" spans="1:17" ht="18" x14ac:dyDescent="0.3">
      <c r="A12" s="9"/>
      <c r="B12" s="23" t="str">
        <f>IF(desc!$B$1=1,desc!$A$6,IF(desc!$B$1=2,desc!$B$6,IF(desc!$B$1=3,desc!$C$6,desc!$D$6)))</f>
        <v>Services téléphoniques sur réseaux fixes</v>
      </c>
      <c r="C12" s="24"/>
      <c r="D12" s="25"/>
      <c r="E12" s="9"/>
      <c r="F12" s="9"/>
      <c r="G12" s="9"/>
      <c r="H12" s="9"/>
      <c r="I12" s="9"/>
      <c r="J12" s="9"/>
      <c r="K12" s="9"/>
      <c r="L12" s="9"/>
      <c r="M12" s="9"/>
      <c r="N12" s="9"/>
      <c r="O12" s="9"/>
      <c r="P12" s="9"/>
      <c r="Q12" s="9"/>
    </row>
    <row r="13" spans="1:17" ht="13" x14ac:dyDescent="0.3">
      <c r="A13" s="9"/>
      <c r="B13" s="25"/>
      <c r="C13" s="24"/>
      <c r="D13" s="25"/>
      <c r="E13" s="9"/>
      <c r="F13" s="9"/>
      <c r="G13" s="9"/>
      <c r="H13" s="9"/>
      <c r="I13" s="9"/>
      <c r="J13" s="9"/>
      <c r="K13" s="9"/>
      <c r="L13" s="9"/>
      <c r="M13" s="9"/>
      <c r="N13" s="9"/>
      <c r="O13" s="9"/>
      <c r="P13" s="9"/>
      <c r="Q13" s="9"/>
    </row>
    <row r="14" spans="1:17" ht="15.5" x14ac:dyDescent="0.25">
      <c r="A14" s="9"/>
      <c r="B14" s="26"/>
      <c r="C14" s="27" t="str">
        <f>IF(desc!$B$1=1,desc!$A$7,IF(desc!$B$1=2,desc!$B$7,IF(desc!$B$1=3,desc!$C$7,desc!$D$7)))</f>
        <v>1. Nombre de clients à la téléphonie fixe</v>
      </c>
      <c r="D14" s="27"/>
      <c r="E14" s="9"/>
      <c r="F14" s="9"/>
      <c r="G14" s="9"/>
      <c r="H14" s="9"/>
      <c r="I14" s="9"/>
      <c r="J14" s="9"/>
      <c r="K14" s="9"/>
      <c r="L14" s="9"/>
      <c r="M14" s="9"/>
      <c r="N14" s="9"/>
      <c r="O14" s="9"/>
      <c r="P14" s="9"/>
      <c r="Q14" s="9"/>
    </row>
    <row r="15" spans="1:17" ht="15.65" customHeight="1" x14ac:dyDescent="0.3">
      <c r="A15" s="9"/>
      <c r="B15" s="25"/>
      <c r="C15" s="28"/>
      <c r="D15" s="67" t="str">
        <f>IF(desc!$B$1=1,desc!$A8,IF(desc!$B$1=2,desc!$B8,IF(desc!$B$1=3,desc!$C8,desc!$D8)))</f>
        <v>1.1 Nombre de contrats souscrits selon le type de contrat (SF1A)</v>
      </c>
      <c r="E15" s="66"/>
      <c r="F15" s="66"/>
      <c r="G15" s="66"/>
      <c r="H15" s="66"/>
      <c r="I15" s="66"/>
      <c r="J15" s="66"/>
      <c r="K15" s="9"/>
      <c r="L15" s="9"/>
      <c r="M15" s="9"/>
      <c r="N15" s="9"/>
      <c r="O15" s="9"/>
      <c r="P15" s="9"/>
      <c r="Q15" s="9"/>
    </row>
    <row r="16" spans="1:17" ht="15.65" customHeight="1" x14ac:dyDescent="0.3">
      <c r="A16" s="9"/>
      <c r="B16" s="25"/>
      <c r="C16" s="28"/>
      <c r="D16" s="67" t="str">
        <f>IF(desc!$B$1=1,desc!$A9,IF(desc!$B$1=2,desc!$B9,IF(desc!$B$1=3,desc!$C9,desc!$D9)))</f>
        <v>1.2 Nombre de contrats souscrits avec clauses particulières (SF1B)</v>
      </c>
      <c r="E16" s="66"/>
      <c r="F16" s="66"/>
      <c r="G16" s="66"/>
      <c r="H16" s="66"/>
      <c r="I16" s="66"/>
      <c r="J16" s="66"/>
      <c r="K16" s="9"/>
      <c r="L16" s="9"/>
      <c r="M16" s="9"/>
      <c r="N16" s="9"/>
      <c r="O16" s="9"/>
      <c r="P16" s="9"/>
      <c r="Q16" s="9"/>
    </row>
    <row r="17" spans="1:17" ht="15.65" customHeight="1" x14ac:dyDescent="0.3">
      <c r="A17" s="9"/>
      <c r="B17" s="25"/>
      <c r="C17" s="28"/>
      <c r="D17" s="67" t="str">
        <f>IF(desc!$B$1=1,desc!$A10,IF(desc!$B$1=2,desc!$B10,IF(desc!$B$1=3,desc!$C10,desc!$D10)))</f>
        <v>1.3 Parts de marché selon le nombre de contrats souscrits (SF1PM)</v>
      </c>
      <c r="E17" s="66"/>
      <c r="F17" s="66"/>
      <c r="G17" s="66"/>
      <c r="H17" s="66"/>
      <c r="I17" s="66"/>
      <c r="J17" s="66"/>
      <c r="K17" s="9"/>
      <c r="L17" s="9"/>
      <c r="M17" s="9"/>
      <c r="N17" s="9"/>
      <c r="O17" s="9"/>
      <c r="P17" s="9"/>
      <c r="Q17" s="9"/>
    </row>
    <row r="18" spans="1:17" x14ac:dyDescent="0.25">
      <c r="A18" s="9"/>
      <c r="B18" s="9"/>
      <c r="C18" s="9"/>
      <c r="D18" s="9"/>
      <c r="E18" s="9"/>
      <c r="F18" s="9"/>
      <c r="G18" s="9"/>
      <c r="H18" s="9"/>
      <c r="I18" s="9"/>
      <c r="J18" s="9"/>
      <c r="K18" s="9"/>
    </row>
    <row r="19" spans="1:17" x14ac:dyDescent="0.25">
      <c r="A19" s="9"/>
      <c r="B19" s="9"/>
      <c r="C19" s="9"/>
      <c r="D19" s="9"/>
      <c r="E19" s="9"/>
      <c r="F19" s="9"/>
      <c r="G19" s="9"/>
      <c r="H19" s="9"/>
      <c r="I19" s="9"/>
      <c r="J19" s="9"/>
      <c r="K19" s="9"/>
    </row>
    <row r="20" spans="1:17" x14ac:dyDescent="0.25">
      <c r="A20" s="9"/>
      <c r="B20" s="9"/>
      <c r="C20" s="9"/>
      <c r="D20" s="9"/>
      <c r="E20" s="9"/>
      <c r="F20" s="9"/>
      <c r="G20" s="9"/>
      <c r="H20" s="9"/>
      <c r="I20" s="9"/>
      <c r="J20" s="9"/>
      <c r="K20" s="9"/>
    </row>
    <row r="21" spans="1:17" x14ac:dyDescent="0.25">
      <c r="A21" s="9"/>
      <c r="B21" s="9"/>
      <c r="C21" s="9"/>
      <c r="D21" s="9"/>
      <c r="E21" s="9"/>
      <c r="F21" s="9"/>
      <c r="G21" s="9"/>
      <c r="H21" s="9"/>
      <c r="I21" s="9"/>
      <c r="J21" s="9"/>
      <c r="K21" s="9"/>
    </row>
    <row r="22" spans="1:17" x14ac:dyDescent="0.25">
      <c r="A22" s="9"/>
      <c r="B22" s="9"/>
      <c r="C22" s="9"/>
      <c r="D22" s="9"/>
      <c r="E22" s="9"/>
      <c r="F22" s="9"/>
      <c r="G22" s="9"/>
      <c r="H22" s="9"/>
      <c r="I22" s="9"/>
      <c r="J22" s="9"/>
      <c r="K22" s="9"/>
    </row>
    <row r="23" spans="1:17" x14ac:dyDescent="0.25">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hyperlink ref="D16:J16" location="Tab_SF1B!A1" display="Tab_SF1B!A1"/>
    <hyperlink ref="D17:J17" location="tab_SF1PM!A1" display="tab_SF1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222250</xdr:colOff>
                    <xdr:row>7</xdr:row>
                    <xdr:rowOff>69850</xdr:rowOff>
                  </from>
                  <to>
                    <xdr:col>5</xdr:col>
                    <xdr:colOff>641350</xdr:colOff>
                    <xdr:row>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F2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57" style="4" customWidth="1"/>
    <col min="2" max="17" width="11.54296875" style="4"/>
    <col min="18" max="18" width="12.1796875" style="4" bestFit="1" customWidth="1"/>
    <col min="19" max="19" width="11.54296875" style="4" bestFit="1" customWidth="1"/>
    <col min="20" max="20" width="11.7265625" style="4" customWidth="1"/>
    <col min="21" max="22" width="11.7265625" style="72" customWidth="1"/>
    <col min="23" max="23" width="11.54296875" style="72"/>
    <col min="24" max="16384" width="11.54296875" style="4"/>
  </cols>
  <sheetData>
    <row r="1" spans="1:32" ht="33" customHeight="1" x14ac:dyDescent="0.25">
      <c r="A1" s="12" t="str">
        <f>IF(desc!$B$1=1,desc!$A11,IF(desc!$B$1=2,desc!$B11,IF(desc!$B$1=3,desc!$C11,desc!$D11)))</f>
        <v>Tableau SF1A: Nombre de clients à la téléphonie fixe</v>
      </c>
    </row>
    <row r="2" spans="1:32" ht="26.15" customHeight="1" x14ac:dyDescent="0.3">
      <c r="A2" s="13" t="str">
        <f>IF(desc!$B$1=1,desc!$A12,IF(desc!$B$1=2,desc!$B12,IF(desc!$B$1=3,desc!$C12,desc!$D12)))</f>
        <v>Nombre de contrats souscrits auprès de FST pour l'accès au service de la parole en temps réel au 31.12</v>
      </c>
      <c r="B2" s="5"/>
      <c r="C2" s="5"/>
      <c r="D2" s="5"/>
      <c r="E2" s="5"/>
      <c r="F2" s="5"/>
      <c r="G2" s="5"/>
      <c r="H2" s="5"/>
      <c r="I2" s="5"/>
      <c r="J2" s="5"/>
      <c r="K2" s="5"/>
      <c r="L2" s="5"/>
      <c r="M2" s="5"/>
      <c r="N2" s="5"/>
      <c r="O2" s="5"/>
      <c r="P2" s="5"/>
      <c r="Q2" s="5"/>
      <c r="R2" s="5"/>
    </row>
    <row r="3" spans="1:32" ht="5.15" customHeight="1" x14ac:dyDescent="0.25">
      <c r="A3" s="14"/>
      <c r="B3" s="5"/>
      <c r="C3" s="5"/>
      <c r="D3" s="5"/>
      <c r="E3" s="5"/>
      <c r="F3" s="5"/>
      <c r="G3" s="5"/>
      <c r="H3" s="5"/>
      <c r="I3" s="5"/>
      <c r="J3" s="5"/>
      <c r="K3" s="5"/>
      <c r="L3" s="5"/>
      <c r="M3" s="5"/>
      <c r="N3" s="5"/>
      <c r="O3" s="5"/>
      <c r="P3" s="5"/>
      <c r="Q3" s="5"/>
      <c r="R3" s="5"/>
    </row>
    <row r="4" spans="1:32" ht="13" x14ac:dyDescent="0.3">
      <c r="A4" s="31" t="str">
        <f>IF(desc!$B$1=1,desc!$A13,IF(desc!$B$1=2,desc!$B13,IF(desc!$B$1=3,desc!$C13,desc!$D13)))</f>
        <v>Type de contrat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V4" s="89">
        <v>2018</v>
      </c>
      <c r="X4" s="17" t="str">
        <f>IF(desc!$B$1=1,desc!$A29,IF(desc!$B$1=2,desc!$B29,IF(desc!$B$1=3,desc!$C29,desc!$D29)))</f>
        <v>Var. 17-18</v>
      </c>
    </row>
    <row r="5" spans="1:32" ht="13.4" customHeight="1" x14ac:dyDescent="0.3">
      <c r="A5" s="53" t="str">
        <f>IF(desc!$B$1=1,desc!$A14,IF(desc!$B$1=2,desc!$B14,IF(desc!$B$1=3,desc!$C14,desc!$D14)))</f>
        <v>Nombre total de contrats souscrits</v>
      </c>
      <c r="B5" s="60">
        <v>4411989</v>
      </c>
      <c r="C5" s="60">
        <v>5844716</v>
      </c>
      <c r="D5" s="60">
        <v>6214632</v>
      </c>
      <c r="E5" s="60">
        <v>5852717</v>
      </c>
      <c r="F5" s="60">
        <v>5883159</v>
      </c>
      <c r="G5" s="60">
        <v>5530658</v>
      </c>
      <c r="H5" s="60">
        <v>5400468</v>
      </c>
      <c r="I5" s="60">
        <v>5346463</v>
      </c>
      <c r="J5" s="60">
        <v>5197283</v>
      </c>
      <c r="K5" s="60">
        <v>5023346</v>
      </c>
      <c r="L5" s="60">
        <v>4891412</v>
      </c>
      <c r="M5" s="60">
        <v>4704497</v>
      </c>
      <c r="N5" s="60">
        <v>4651514</v>
      </c>
      <c r="O5" s="60">
        <v>4608761</v>
      </c>
      <c r="P5" s="60">
        <v>4537219</v>
      </c>
      <c r="Q5" s="60">
        <v>4384352</v>
      </c>
      <c r="R5" s="60">
        <v>4304703</v>
      </c>
      <c r="S5" s="68">
        <v>4202352</v>
      </c>
      <c r="T5" s="68">
        <v>3902014</v>
      </c>
      <c r="U5" s="68">
        <v>3647487</v>
      </c>
      <c r="V5" s="90">
        <v>3331277</v>
      </c>
      <c r="W5" s="82"/>
      <c r="X5" s="87">
        <f>(V5-U5)/ABS(U5)</f>
        <v>-8.6692563948822854E-2</v>
      </c>
    </row>
    <row r="6" spans="1:32" ht="27.65" customHeight="1" x14ac:dyDescent="0.25">
      <c r="A6" s="15" t="str">
        <f>IF(desc!$B$1=1,desc!$A15,IF(desc!$B$1=2,desc!$B15,IF(desc!$B$1=3,desc!$C15,desc!$D15)))</f>
        <v>Dont clients accédant aux services par le biais d'un accès fourni par le FST (RTPC ou RNIS) (a)</v>
      </c>
      <c r="B6" s="61" t="s">
        <v>55</v>
      </c>
      <c r="C6" s="62">
        <v>4156185</v>
      </c>
      <c r="D6" s="62">
        <v>4111720</v>
      </c>
      <c r="E6" s="62">
        <v>4126178</v>
      </c>
      <c r="F6" s="62">
        <v>4075029</v>
      </c>
      <c r="G6" s="62">
        <v>4033402</v>
      </c>
      <c r="H6" s="62">
        <v>3901600</v>
      </c>
      <c r="I6" s="62">
        <v>3800069</v>
      </c>
      <c r="J6" s="62">
        <v>3711273</v>
      </c>
      <c r="K6" s="62">
        <v>3645536</v>
      </c>
      <c r="L6" s="62">
        <v>3557751</v>
      </c>
      <c r="M6" s="62">
        <v>3527676</v>
      </c>
      <c r="N6" s="62">
        <v>3472242</v>
      </c>
      <c r="O6" s="62">
        <v>3506775</v>
      </c>
      <c r="P6" s="62">
        <v>3454244</v>
      </c>
      <c r="Q6" s="62">
        <v>3305372</v>
      </c>
      <c r="R6" s="62">
        <v>2741485</v>
      </c>
      <c r="S6" s="62">
        <v>2244717</v>
      </c>
      <c r="T6" s="62">
        <v>1566947</v>
      </c>
      <c r="U6" s="62">
        <v>521958</v>
      </c>
      <c r="V6" s="91">
        <v>158650</v>
      </c>
      <c r="W6" s="82"/>
      <c r="X6" s="88">
        <f t="shared" ref="X6:X11" si="0">(V6-U6)/ABS(U6)</f>
        <v>-0.69604834105426105</v>
      </c>
      <c r="Z6" s="82"/>
      <c r="AA6" s="82"/>
      <c r="AB6" s="82"/>
      <c r="AC6" s="82"/>
      <c r="AD6" s="82"/>
      <c r="AE6" s="82"/>
      <c r="AF6" s="82"/>
    </row>
    <row r="7" spans="1:32" ht="39.65" customHeight="1" x14ac:dyDescent="0.25">
      <c r="A7" s="34" t="str">
        <f>IF(desc!$B$1=1,desc!$A16,IF(desc!$B$1=2,desc!$B16,IF(desc!$B$1=3,desc!$C16,desc!$D16)))</f>
        <v>Dont clients venus d'un opérateur concurrent sans changer de numéro d'appel durant la période du 01.01 au 31.12 (b)</v>
      </c>
      <c r="B7" s="61" t="s">
        <v>55</v>
      </c>
      <c r="C7" s="61" t="s">
        <v>56</v>
      </c>
      <c r="D7" s="63">
        <v>286</v>
      </c>
      <c r="E7" s="63">
        <v>849</v>
      </c>
      <c r="F7" s="62">
        <v>12916</v>
      </c>
      <c r="G7" s="62">
        <v>30173</v>
      </c>
      <c r="H7" s="62">
        <v>8749</v>
      </c>
      <c r="I7" s="62">
        <v>8092</v>
      </c>
      <c r="J7" s="62">
        <v>13712</v>
      </c>
      <c r="K7" s="62">
        <v>23102</v>
      </c>
      <c r="L7" s="62">
        <v>13234</v>
      </c>
      <c r="M7" s="62">
        <v>118523</v>
      </c>
      <c r="N7" s="62">
        <v>101946</v>
      </c>
      <c r="O7" s="62">
        <v>45025</v>
      </c>
      <c r="P7" s="62">
        <v>20206</v>
      </c>
      <c r="Q7" s="62">
        <v>24864</v>
      </c>
      <c r="R7" s="62">
        <v>24893</v>
      </c>
      <c r="S7" s="62">
        <v>19890</v>
      </c>
      <c r="T7" s="62">
        <v>22867</v>
      </c>
      <c r="U7" s="62">
        <v>18612</v>
      </c>
      <c r="V7" s="91">
        <v>1848</v>
      </c>
      <c r="W7" s="82"/>
      <c r="X7" s="88">
        <f t="shared" si="0"/>
        <v>-0.900709219858156</v>
      </c>
    </row>
    <row r="8" spans="1:32" ht="25" x14ac:dyDescent="0.25">
      <c r="A8" s="15" t="str">
        <f>IF(desc!$B$1=1,desc!$A17,IF(desc!$B$1=2,desc!$B17,IF(desc!$B$1=3,desc!$C17,desc!$D17)))</f>
        <v>Dont clients accédant aux services par le biais d'un accès VoIP fourni par le FST (DSL, Câble, etc.)</v>
      </c>
      <c r="B8" s="61" t="s">
        <v>219</v>
      </c>
      <c r="C8" s="61" t="s">
        <v>219</v>
      </c>
      <c r="D8" s="61" t="s">
        <v>219</v>
      </c>
      <c r="E8" s="61" t="s">
        <v>219</v>
      </c>
      <c r="F8" s="61" t="s">
        <v>219</v>
      </c>
      <c r="G8" s="61" t="s">
        <v>219</v>
      </c>
      <c r="H8" s="62">
        <v>106860</v>
      </c>
      <c r="I8" s="62">
        <v>208437</v>
      </c>
      <c r="J8" s="62">
        <v>286774</v>
      </c>
      <c r="K8" s="62">
        <v>369342</v>
      </c>
      <c r="L8" s="62">
        <v>430330</v>
      </c>
      <c r="M8" s="62">
        <v>467874</v>
      </c>
      <c r="N8" s="62">
        <v>530435</v>
      </c>
      <c r="O8" s="62">
        <v>675404</v>
      </c>
      <c r="P8" s="62">
        <v>749346</v>
      </c>
      <c r="Q8" s="62">
        <v>783463</v>
      </c>
      <c r="R8" s="62">
        <v>1309172</v>
      </c>
      <c r="S8" s="69">
        <v>1736206</v>
      </c>
      <c r="T8" s="69">
        <v>2198422</v>
      </c>
      <c r="U8" s="69">
        <v>3032593</v>
      </c>
      <c r="V8" s="92">
        <v>3111302</v>
      </c>
      <c r="W8" s="82"/>
      <c r="X8" s="88">
        <f t="shared" si="0"/>
        <v>2.5954356552296994E-2</v>
      </c>
    </row>
    <row r="9" spans="1:32" ht="39" customHeight="1" x14ac:dyDescent="0.25">
      <c r="A9" s="34" t="str">
        <f>IF(desc!$B$1=1,desc!$A18,IF(desc!$B$1=2,desc!$B18,IF(desc!$B$1=3,desc!$C18,desc!$D18)))</f>
        <v>Dont clients venus d'un opérateur concurrent sans changer de numéro d'appel durant la période du 01.01 au 31.12 (b)</v>
      </c>
      <c r="B9" s="61" t="s">
        <v>219</v>
      </c>
      <c r="C9" s="61" t="s">
        <v>219</v>
      </c>
      <c r="D9" s="61" t="s">
        <v>219</v>
      </c>
      <c r="E9" s="61" t="s">
        <v>219</v>
      </c>
      <c r="F9" s="61" t="s">
        <v>219</v>
      </c>
      <c r="G9" s="61" t="s">
        <v>219</v>
      </c>
      <c r="H9" s="62">
        <v>51001</v>
      </c>
      <c r="I9" s="62">
        <v>71035</v>
      </c>
      <c r="J9" s="62">
        <v>62961</v>
      </c>
      <c r="K9" s="62">
        <v>54094</v>
      </c>
      <c r="L9" s="62">
        <v>44073</v>
      </c>
      <c r="M9" s="62">
        <v>43688</v>
      </c>
      <c r="N9" s="62">
        <v>63902</v>
      </c>
      <c r="O9" s="62">
        <v>104362</v>
      </c>
      <c r="P9" s="62">
        <v>62640</v>
      </c>
      <c r="Q9" s="62">
        <v>59445</v>
      </c>
      <c r="R9" s="62">
        <v>66229</v>
      </c>
      <c r="S9" s="62">
        <v>64345</v>
      </c>
      <c r="T9" s="62">
        <v>38876</v>
      </c>
      <c r="U9" s="62">
        <v>99639</v>
      </c>
      <c r="V9" s="91">
        <v>77463</v>
      </c>
      <c r="W9" s="82"/>
      <c r="X9" s="88">
        <f t="shared" si="0"/>
        <v>-0.22256345406918979</v>
      </c>
    </row>
    <row r="10" spans="1:32" ht="26.5" customHeight="1" x14ac:dyDescent="0.25">
      <c r="A10" s="15" t="str">
        <f>IF(desc!$B$1=1,desc!$A19,IF(desc!$B$1=2,desc!$B19,IF(desc!$B$1=3,desc!$C19,desc!$D19)))</f>
        <v>Dont clients accédant aux services par le biais d'un accès indirect (sélection manuelle du préfixe) "Call by Call" (c)</v>
      </c>
      <c r="B10" s="61" t="s">
        <v>55</v>
      </c>
      <c r="C10" s="62">
        <v>1038907</v>
      </c>
      <c r="D10" s="62">
        <v>1010993</v>
      </c>
      <c r="E10" s="62">
        <v>460738</v>
      </c>
      <c r="F10" s="62">
        <v>438878</v>
      </c>
      <c r="G10" s="62">
        <v>249625</v>
      </c>
      <c r="H10" s="62">
        <v>195862</v>
      </c>
      <c r="I10" s="62">
        <v>206392</v>
      </c>
      <c r="J10" s="62">
        <v>174112</v>
      </c>
      <c r="K10" s="62">
        <v>181766</v>
      </c>
      <c r="L10" s="62">
        <v>148670</v>
      </c>
      <c r="M10" s="62">
        <v>98306</v>
      </c>
      <c r="N10" s="62">
        <v>62973</v>
      </c>
      <c r="O10" s="62">
        <v>73263</v>
      </c>
      <c r="P10" s="62">
        <v>50168</v>
      </c>
      <c r="Q10" s="62">
        <v>53217</v>
      </c>
      <c r="R10" s="62">
        <v>28359</v>
      </c>
      <c r="S10" s="62">
        <v>25389</v>
      </c>
      <c r="T10" s="62">
        <v>12351</v>
      </c>
      <c r="U10" s="62">
        <v>4399</v>
      </c>
      <c r="V10" s="91">
        <v>1180</v>
      </c>
      <c r="W10" s="82"/>
      <c r="X10" s="88">
        <f t="shared" si="0"/>
        <v>-0.73175721754944301</v>
      </c>
    </row>
    <row r="11" spans="1:32" ht="25" x14ac:dyDescent="0.25">
      <c r="A11" s="51" t="str">
        <f>IF(desc!$B$1=1,desc!$A20,IF(desc!$B$1=2,desc!$B20,IF(desc!$B$1=3,desc!$C20,desc!$D20)))</f>
        <v>Dont clients accédant aux services par le biais d'un accès indirect (séléction automatique du préfixe) (d)</v>
      </c>
      <c r="B11" s="64" t="s">
        <v>55</v>
      </c>
      <c r="C11" s="65">
        <v>649624</v>
      </c>
      <c r="D11" s="65">
        <v>1091919</v>
      </c>
      <c r="E11" s="65">
        <v>1265801</v>
      </c>
      <c r="F11" s="65">
        <v>1369252</v>
      </c>
      <c r="G11" s="65">
        <v>1247631</v>
      </c>
      <c r="H11" s="65">
        <v>1196146</v>
      </c>
      <c r="I11" s="65">
        <v>1131565</v>
      </c>
      <c r="J11" s="65">
        <v>1025124</v>
      </c>
      <c r="K11" s="65">
        <v>826702</v>
      </c>
      <c r="L11" s="65">
        <v>754661</v>
      </c>
      <c r="M11" s="65">
        <v>610641</v>
      </c>
      <c r="N11" s="65">
        <v>585864</v>
      </c>
      <c r="O11" s="65">
        <v>353319</v>
      </c>
      <c r="P11" s="65">
        <v>283461</v>
      </c>
      <c r="Q11" s="65">
        <v>242300</v>
      </c>
      <c r="R11" s="65">
        <v>225687</v>
      </c>
      <c r="S11" s="65">
        <v>196040</v>
      </c>
      <c r="T11" s="65">
        <v>124294</v>
      </c>
      <c r="U11" s="65">
        <v>88537</v>
      </c>
      <c r="V11" s="93">
        <v>60145</v>
      </c>
      <c r="W11" s="82"/>
      <c r="X11" s="104">
        <f t="shared" si="0"/>
        <v>-0.3206794899307634</v>
      </c>
    </row>
    <row r="12" spans="1:32" ht="13" x14ac:dyDescent="0.3">
      <c r="A12" s="16" t="str">
        <f>IF(desc!$B$1=1,desc!$A21,IF(desc!$B$1=2,desc!$B21,IF(desc!$B$1=3,desc!$C21,desc!$D21)))</f>
        <v>Notes:</v>
      </c>
      <c r="B12" s="39"/>
      <c r="C12" s="39"/>
      <c r="D12" s="39"/>
      <c r="E12" s="39"/>
      <c r="F12" s="39"/>
      <c r="G12" s="39"/>
      <c r="H12" s="39"/>
      <c r="I12" s="39"/>
      <c r="J12" s="39"/>
      <c r="K12" s="39"/>
      <c r="L12" s="8"/>
      <c r="M12" s="8"/>
      <c r="N12" s="8"/>
      <c r="O12" s="8"/>
      <c r="P12" s="8"/>
      <c r="Q12" s="8"/>
      <c r="R12" s="8"/>
      <c r="S12" s="8"/>
      <c r="T12" s="33"/>
      <c r="U12" s="33"/>
      <c r="V12" s="33"/>
      <c r="W12" s="33"/>
      <c r="X12" s="52"/>
    </row>
    <row r="13" spans="1:32" x14ac:dyDescent="0.25">
      <c r="A13" s="16" t="str">
        <f>IF(desc!$B$1=1,desc!$A22,IF(desc!$B$1=2,desc!$B22,IF(desc!$B$1=3,desc!$C22,desc!$D22)))</f>
        <v>a) Définition avant 2003: Abonnements / Dont ceux avec un numéro d'appel.</v>
      </c>
      <c r="R13" s="103"/>
      <c r="S13" s="103"/>
      <c r="T13" s="103"/>
      <c r="U13" s="103"/>
      <c r="V13" s="103"/>
      <c r="W13" s="103"/>
      <c r="X13" s="103"/>
    </row>
    <row r="14" spans="1:32" ht="21" customHeight="1" x14ac:dyDescent="0.25">
      <c r="A14" s="16" t="str">
        <f>IF(desc!$B$1=1,desc!$A23,IF(desc!$B$1=2,desc!$B23,IF(desc!$B$1=3,desc!$C23,desc!$D23)))</f>
        <v>b) Définition avant 2003: Abonnements / Dont ceux ayant changé d'opérateur durant la période du 01.01 au 31.12 sans changer de numéro d'appel.</v>
      </c>
      <c r="K14" s="70"/>
      <c r="L14" s="70"/>
      <c r="M14" s="70"/>
      <c r="N14" s="102"/>
      <c r="O14" s="102"/>
      <c r="P14" s="102"/>
      <c r="Q14" s="102"/>
      <c r="R14" s="82"/>
      <c r="S14" s="82"/>
      <c r="T14" s="82"/>
      <c r="U14" s="82"/>
      <c r="V14" s="82"/>
    </row>
    <row r="15" spans="1:32" ht="21" customHeight="1" x14ac:dyDescent="0.25">
      <c r="A15" s="16" t="str">
        <f>IF(desc!$B$1=1,desc!$A24,IF(desc!$B$1=2,desc!$B24,IF(desc!$B$1=3,desc!$C24,desc!$D24)))</f>
        <v>c) Définition avant 2003: Abonnements / Dont ceux avec sélection manuelle de l'opérateur ou "Call by Call" (CSC).</v>
      </c>
      <c r="K15" s="70"/>
      <c r="L15" s="86"/>
      <c r="M15" s="86"/>
      <c r="N15" s="86"/>
      <c r="O15" s="86"/>
      <c r="P15" s="86"/>
      <c r="Q15" s="86"/>
      <c r="R15" s="71"/>
    </row>
    <row r="16" spans="1:32" ht="21" customHeight="1" x14ac:dyDescent="0.25">
      <c r="A16" s="16" t="str">
        <f>IF(desc!$B$1=1,desc!$A25,IF(desc!$B$1=2,desc!$B25,IF(desc!$B$1=3,desc!$C25,desc!$D25)))</f>
        <v>d) Définition avant 2003: Abonnements / Dont ceux avec sélection automatique de l'opérateur.</v>
      </c>
      <c r="K16" s="71"/>
      <c r="L16" s="71"/>
      <c r="M16" s="71"/>
      <c r="N16" s="71"/>
      <c r="O16" s="71"/>
      <c r="P16" s="71"/>
      <c r="Q16" s="71"/>
      <c r="R16" s="71"/>
      <c r="S16" s="82"/>
      <c r="T16" s="82"/>
      <c r="U16" s="82"/>
      <c r="V16" s="82"/>
      <c r="W16" s="82"/>
    </row>
    <row r="17" spans="1:18" x14ac:dyDescent="0.25">
      <c r="A17" s="16" t="str">
        <f>IF(desc!$B$1=1,desc!$A26,IF(desc!$B$1=2,desc!$B26,IF(desc!$B$1=3,desc!$C26,desc!$D26)))</f>
        <v>e) Cette information n'était pas collectée en 1998.</v>
      </c>
      <c r="K17" s="70"/>
      <c r="L17" s="70"/>
      <c r="M17" s="70"/>
      <c r="N17" s="70"/>
      <c r="O17" s="70"/>
      <c r="P17" s="70"/>
      <c r="Q17" s="70"/>
      <c r="R17" s="71"/>
    </row>
    <row r="18" spans="1:18" x14ac:dyDescent="0.25">
      <c r="A18" s="16" t="str">
        <f>IF(desc!$B$1=1,desc!$A27,IF(desc!$B$1=2,desc!$B27,IF(desc!$B$1=3,desc!$C27,desc!$D27)))</f>
        <v>f) Cette information n'était pas collectée en 1999.</v>
      </c>
      <c r="K18" s="70"/>
      <c r="L18" s="70"/>
      <c r="M18" s="70"/>
      <c r="N18" s="70"/>
      <c r="O18" s="70"/>
      <c r="P18" s="70"/>
      <c r="Q18" s="70"/>
      <c r="R18" s="71"/>
    </row>
    <row r="19" spans="1:18" x14ac:dyDescent="0.25">
      <c r="A19" s="16" t="str">
        <f>IF(desc!$B$1=1,desc!$A28,IF(desc!$B$1=2,desc!$B28,IF(desc!$B$1=3,desc!$C28,desc!$D28)))</f>
        <v xml:space="preserve">g) Cette information n'était pas collectée avant 2004. </v>
      </c>
      <c r="K19" s="70"/>
      <c r="L19" s="70"/>
      <c r="M19" s="70"/>
      <c r="N19" s="70"/>
      <c r="O19" s="70"/>
      <c r="P19" s="70"/>
      <c r="Q19" s="70"/>
      <c r="R19" s="71"/>
    </row>
    <row r="20" spans="1:18" x14ac:dyDescent="0.25">
      <c r="B20" s="9"/>
      <c r="C20" s="9"/>
      <c r="D20" s="9"/>
      <c r="E20" s="9"/>
      <c r="K20" s="70"/>
      <c r="L20" s="70"/>
      <c r="M20" s="70"/>
    </row>
    <row r="21" spans="1:18"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22"/>
  <sheetViews>
    <sheetView showGridLines="0" workbookViewId="0">
      <pane xSplit="1" ySplit="4" topLeftCell="L5" activePane="bottomRight" state="frozen"/>
      <selection pane="topRight" activeCell="B1" sqref="B1"/>
      <selection pane="bottomLeft" activeCell="A7" sqref="A7"/>
      <selection pane="bottomRight" activeCell="V4" sqref="V4"/>
    </sheetView>
  </sheetViews>
  <sheetFormatPr baseColWidth="10" defaultColWidth="11.54296875" defaultRowHeight="12.5" x14ac:dyDescent="0.25"/>
  <cols>
    <col min="1" max="1" width="54.54296875" style="72" customWidth="1"/>
    <col min="2" max="16384" width="11.54296875" style="72"/>
  </cols>
  <sheetData>
    <row r="1" spans="1:22" ht="33" customHeight="1" x14ac:dyDescent="0.25">
      <c r="A1" s="12" t="str">
        <f>IF(desc!$B$1=1,desc!$A11,IF(desc!$B$1=2,desc!$B11,IF(desc!$B$1=3,desc!$C11,desc!$D11)))</f>
        <v>Tableau SF1A: Nombre de clients à la téléphonie fixe</v>
      </c>
    </row>
    <row r="2" spans="1:22" ht="26.15" customHeight="1" x14ac:dyDescent="0.3">
      <c r="A2" s="13" t="str">
        <f>IF(desc!$B$1=1,desc!$A12,IF(desc!$B$1=2,desc!$B12,IF(desc!$B$1=3,desc!$C12,desc!$D12)))</f>
        <v>Nombre de contrats souscrits auprès de FST pour l'accès au service de la parole en temps réel au 31.12</v>
      </c>
      <c r="B2" s="73"/>
      <c r="C2" s="73"/>
      <c r="D2" s="73"/>
      <c r="E2" s="73"/>
      <c r="F2" s="73"/>
      <c r="G2" s="73"/>
      <c r="H2" s="73"/>
      <c r="I2" s="73"/>
      <c r="J2" s="73"/>
      <c r="K2" s="73"/>
      <c r="L2" s="73"/>
      <c r="M2" s="73"/>
      <c r="N2" s="73"/>
      <c r="O2" s="73"/>
      <c r="P2" s="73"/>
      <c r="Q2" s="73"/>
      <c r="R2" s="73"/>
    </row>
    <row r="3" spans="1:22" ht="5.15" customHeight="1" x14ac:dyDescent="0.25">
      <c r="A3" s="14"/>
      <c r="B3" s="73"/>
      <c r="C3" s="73"/>
      <c r="D3" s="73"/>
      <c r="E3" s="73"/>
      <c r="F3" s="73"/>
      <c r="G3" s="73"/>
      <c r="H3" s="73"/>
      <c r="I3" s="73"/>
      <c r="J3" s="73"/>
      <c r="K3" s="73"/>
      <c r="L3" s="73"/>
      <c r="M3" s="73"/>
      <c r="N3" s="73"/>
      <c r="O3" s="73"/>
      <c r="P3" s="73"/>
      <c r="Q3" s="73"/>
      <c r="R3" s="73"/>
    </row>
    <row r="4" spans="1:22" ht="13" x14ac:dyDescent="0.3">
      <c r="A4" s="31" t="str">
        <f>IF(desc!$B$1=1,desc!$A13,IF(desc!$B$1=2,desc!$B13,IF(desc!$B$1=3,desc!$C13,desc!$D13)))</f>
        <v>Type de contrat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c r="V4" s="107">
        <v>2018</v>
      </c>
    </row>
    <row r="5" spans="1:22" ht="13.4" customHeight="1" x14ac:dyDescent="0.3">
      <c r="A5" s="53" t="str">
        <f>IF(desc!$B$1=1,desc!$A14,IF(desc!$B$1=2,desc!$B14,IF(desc!$B$1=3,desc!$C14,desc!$D14)))</f>
        <v>Nombre total de contrats souscrits</v>
      </c>
      <c r="B5" s="60">
        <v>4411989</v>
      </c>
      <c r="C5" s="60">
        <v>5844716</v>
      </c>
      <c r="D5" s="60">
        <v>6214632</v>
      </c>
      <c r="E5" s="60">
        <v>5852717</v>
      </c>
      <c r="F5" s="60">
        <v>5883159</v>
      </c>
      <c r="G5" s="60">
        <v>5530658</v>
      </c>
      <c r="H5" s="60">
        <v>5400468</v>
      </c>
      <c r="I5" s="60">
        <v>5346463</v>
      </c>
      <c r="J5" s="60">
        <v>5197283</v>
      </c>
      <c r="K5" s="60">
        <v>5023346</v>
      </c>
      <c r="L5" s="60">
        <v>4891412</v>
      </c>
      <c r="M5" s="60">
        <v>4704497</v>
      </c>
      <c r="N5" s="60">
        <v>4651514</v>
      </c>
      <c r="O5" s="60">
        <v>4608761</v>
      </c>
      <c r="P5" s="60">
        <v>4537219</v>
      </c>
      <c r="Q5" s="60">
        <v>4384352</v>
      </c>
      <c r="R5" s="60">
        <v>4266091</v>
      </c>
      <c r="S5" s="68">
        <f>Tab_SF1A!S5</f>
        <v>4202352</v>
      </c>
      <c r="T5" s="68">
        <f>Tab_SF1A!T5</f>
        <v>3902014</v>
      </c>
      <c r="U5" s="68">
        <f>Tab_SF1A!U5</f>
        <v>3647487</v>
      </c>
      <c r="V5" s="90">
        <f>Tab_SF1A!V5</f>
        <v>3331277</v>
      </c>
    </row>
    <row r="6" spans="1:22" ht="13.4" customHeight="1" x14ac:dyDescent="0.25">
      <c r="A6" s="15" t="str">
        <f>IF(desc!$B$1=1,desc!$A59,IF(desc!$B$1=2,desc!$B59,IF(desc!$B$1=3,desc!$C59,desc!$D59)))</f>
        <v>Accès fourni par le FST (RTPC ou RNIS)</v>
      </c>
      <c r="B6" s="61" t="s">
        <v>55</v>
      </c>
      <c r="C6" s="62">
        <v>4156185</v>
      </c>
      <c r="D6" s="62">
        <v>4111720</v>
      </c>
      <c r="E6" s="62">
        <v>4126178</v>
      </c>
      <c r="F6" s="62">
        <v>4075029</v>
      </c>
      <c r="G6" s="62">
        <v>4033402</v>
      </c>
      <c r="H6" s="62">
        <v>3901600</v>
      </c>
      <c r="I6" s="62">
        <v>3800069</v>
      </c>
      <c r="J6" s="62">
        <v>3711273</v>
      </c>
      <c r="K6" s="62">
        <v>3645536</v>
      </c>
      <c r="L6" s="62">
        <v>3557751</v>
      </c>
      <c r="M6" s="62">
        <v>3527676</v>
      </c>
      <c r="N6" s="62">
        <v>3472242</v>
      </c>
      <c r="O6" s="62">
        <v>3506775</v>
      </c>
      <c r="P6" s="62">
        <v>3454244</v>
      </c>
      <c r="Q6" s="62">
        <v>3305372</v>
      </c>
      <c r="R6" s="62">
        <v>3098709</v>
      </c>
      <c r="S6" s="83">
        <f>Tab_SF1A!S6</f>
        <v>2244717</v>
      </c>
      <c r="T6" s="83">
        <f>Tab_SF1A!T6</f>
        <v>1566947</v>
      </c>
      <c r="U6" s="83">
        <f>Tab_SF1A!U6</f>
        <v>521958</v>
      </c>
      <c r="V6" s="91">
        <f>Tab_SF1A!V6</f>
        <v>158650</v>
      </c>
    </row>
    <row r="7" spans="1:22" ht="39.65" customHeight="1" x14ac:dyDescent="0.25">
      <c r="A7" s="34" t="str">
        <f>IF(desc!$B$1=1,desc!$A16,IF(desc!$B$1=2,desc!$B16,IF(desc!$B$1=3,desc!$C16,desc!$D16)))</f>
        <v>Dont clients venus d'un opérateur concurrent sans changer de numéro d'appel durant la période du 01.01 au 31.12 (b)</v>
      </c>
      <c r="B7" s="61" t="s">
        <v>55</v>
      </c>
      <c r="C7" s="61" t="s">
        <v>56</v>
      </c>
      <c r="D7" s="63">
        <v>286</v>
      </c>
      <c r="E7" s="63">
        <v>849</v>
      </c>
      <c r="F7" s="62">
        <v>12916</v>
      </c>
      <c r="G7" s="62">
        <v>30173</v>
      </c>
      <c r="H7" s="62">
        <v>8749</v>
      </c>
      <c r="I7" s="62">
        <v>8092</v>
      </c>
      <c r="J7" s="62">
        <v>13712</v>
      </c>
      <c r="K7" s="62">
        <v>23102</v>
      </c>
      <c r="L7" s="62">
        <v>13234</v>
      </c>
      <c r="M7" s="62">
        <v>118523</v>
      </c>
      <c r="N7" s="62">
        <v>101946</v>
      </c>
      <c r="O7" s="62">
        <v>45025</v>
      </c>
      <c r="P7" s="62">
        <v>20206</v>
      </c>
      <c r="Q7" s="62">
        <v>24864</v>
      </c>
      <c r="R7" s="62">
        <v>24893</v>
      </c>
      <c r="S7" s="85">
        <f>Tab_SF1A!S7</f>
        <v>19890</v>
      </c>
      <c r="T7" s="85">
        <f>Tab_SF1A!T7</f>
        <v>22867</v>
      </c>
      <c r="U7" s="85">
        <f>Tab_SF1A!U7</f>
        <v>18612</v>
      </c>
      <c r="V7" s="91">
        <f>Tab_SF1A!V7</f>
        <v>1848</v>
      </c>
    </row>
    <row r="8" spans="1:22" ht="13.4" customHeight="1" x14ac:dyDescent="0.25">
      <c r="A8" s="15" t="str">
        <f>IF(desc!$B$1=1,desc!$A60,IF(desc!$B$1=2,desc!$B60,IF(desc!$B$1=3,desc!$C60,desc!$D60)))</f>
        <v>Accès VoIP fourni par le FST (DSL, Câble, etc.)</v>
      </c>
      <c r="B8" s="61" t="s">
        <v>57</v>
      </c>
      <c r="C8" s="61" t="s">
        <v>57</v>
      </c>
      <c r="D8" s="61" t="s">
        <v>57</v>
      </c>
      <c r="E8" s="61" t="s">
        <v>57</v>
      </c>
      <c r="F8" s="61" t="s">
        <v>57</v>
      </c>
      <c r="G8" s="61" t="s">
        <v>57</v>
      </c>
      <c r="H8" s="62">
        <v>106860</v>
      </c>
      <c r="I8" s="62">
        <v>208437</v>
      </c>
      <c r="J8" s="62">
        <v>286774</v>
      </c>
      <c r="K8" s="62">
        <v>369342</v>
      </c>
      <c r="L8" s="62">
        <v>430330</v>
      </c>
      <c r="M8" s="62">
        <v>467874</v>
      </c>
      <c r="N8" s="62">
        <v>530435</v>
      </c>
      <c r="O8" s="62">
        <v>675404</v>
      </c>
      <c r="P8" s="62">
        <v>749346</v>
      </c>
      <c r="Q8" s="62">
        <v>783463</v>
      </c>
      <c r="R8" s="62">
        <v>913336</v>
      </c>
      <c r="S8" s="83">
        <f>Tab_SF1A!S8</f>
        <v>1736206</v>
      </c>
      <c r="T8" s="83">
        <f>Tab_SF1A!T8</f>
        <v>2198422</v>
      </c>
      <c r="U8" s="83">
        <f>Tab_SF1A!U8</f>
        <v>3032593</v>
      </c>
      <c r="V8" s="92">
        <f>Tab_SF1A!V8</f>
        <v>3111302</v>
      </c>
    </row>
    <row r="9" spans="1:22" ht="39" customHeight="1" x14ac:dyDescent="0.25">
      <c r="A9" s="34" t="str">
        <f>IF(desc!$B$1=1,desc!$A18,IF(desc!$B$1=2,desc!$B18,IF(desc!$B$1=3,desc!$C18,desc!$D18)))</f>
        <v>Dont clients venus d'un opérateur concurrent sans changer de numéro d'appel durant la période du 01.01 au 31.12 (b)</v>
      </c>
      <c r="B9" s="61" t="s">
        <v>57</v>
      </c>
      <c r="C9" s="61" t="s">
        <v>57</v>
      </c>
      <c r="D9" s="61" t="s">
        <v>57</v>
      </c>
      <c r="E9" s="61" t="s">
        <v>57</v>
      </c>
      <c r="F9" s="61" t="s">
        <v>57</v>
      </c>
      <c r="G9" s="61" t="s">
        <v>57</v>
      </c>
      <c r="H9" s="62">
        <v>51001</v>
      </c>
      <c r="I9" s="62">
        <v>71035</v>
      </c>
      <c r="J9" s="62">
        <v>62961</v>
      </c>
      <c r="K9" s="62">
        <v>54094</v>
      </c>
      <c r="L9" s="62">
        <v>44073</v>
      </c>
      <c r="M9" s="62">
        <v>43688</v>
      </c>
      <c r="N9" s="62">
        <v>63902</v>
      </c>
      <c r="O9" s="62">
        <v>104362</v>
      </c>
      <c r="P9" s="62">
        <v>62640</v>
      </c>
      <c r="Q9" s="62">
        <v>59445</v>
      </c>
      <c r="R9" s="62">
        <v>66229</v>
      </c>
      <c r="S9" s="84">
        <f>Tab_SF1A!S9</f>
        <v>64345</v>
      </c>
      <c r="T9" s="84">
        <f>Tab_SF1A!T9</f>
        <v>38876</v>
      </c>
      <c r="U9" s="84">
        <f>Tab_SF1A!U9</f>
        <v>99639</v>
      </c>
      <c r="V9" s="91">
        <f>Tab_SF1A!V9</f>
        <v>77463</v>
      </c>
    </row>
    <row r="10" spans="1:22" ht="13.4" customHeight="1" x14ac:dyDescent="0.25">
      <c r="A10" s="15" t="str">
        <f>IF(desc!$B$1=1,desc!$A61,IF(desc!$B$1=2,desc!$B61,IF(desc!$B$1=3,desc!$C61,desc!$D61)))</f>
        <v>Accès indirect (sélection manuelle du préfixe) "Call by Call"</v>
      </c>
      <c r="B10" s="61" t="s">
        <v>55</v>
      </c>
      <c r="C10" s="62">
        <v>1038907</v>
      </c>
      <c r="D10" s="62">
        <v>1010993</v>
      </c>
      <c r="E10" s="62">
        <v>460738</v>
      </c>
      <c r="F10" s="62">
        <v>438878</v>
      </c>
      <c r="G10" s="62">
        <v>249625</v>
      </c>
      <c r="H10" s="62">
        <v>195862</v>
      </c>
      <c r="I10" s="62">
        <v>206392</v>
      </c>
      <c r="J10" s="62">
        <v>174112</v>
      </c>
      <c r="K10" s="62">
        <v>181766</v>
      </c>
      <c r="L10" s="62">
        <v>148670</v>
      </c>
      <c r="M10" s="62">
        <v>98306</v>
      </c>
      <c r="N10" s="62">
        <v>62973</v>
      </c>
      <c r="O10" s="62">
        <v>73263</v>
      </c>
      <c r="P10" s="62">
        <v>50168</v>
      </c>
      <c r="Q10" s="62">
        <v>53217</v>
      </c>
      <c r="R10" s="62">
        <v>28359</v>
      </c>
      <c r="S10" s="83">
        <f>Tab_SF1A!S10</f>
        <v>25389</v>
      </c>
      <c r="T10" s="83">
        <f>Tab_SF1A!T10</f>
        <v>12351</v>
      </c>
      <c r="U10" s="83">
        <f>Tab_SF1A!U10</f>
        <v>4399</v>
      </c>
      <c r="V10" s="91">
        <f>Tab_SF1A!V10</f>
        <v>1180</v>
      </c>
    </row>
    <row r="11" spans="1:22" x14ac:dyDescent="0.25">
      <c r="A11" s="15" t="str">
        <f>IF(desc!$B$1=1,desc!$A62,IF(desc!$B$1=2,desc!$B62,IF(desc!$B$1=3,desc!$C62,desc!$D62)))</f>
        <v>Accès indirect (séléction automatique du préfixe)</v>
      </c>
      <c r="B11" s="61" t="s">
        <v>55</v>
      </c>
      <c r="C11" s="62">
        <v>649624</v>
      </c>
      <c r="D11" s="62">
        <v>1091919</v>
      </c>
      <c r="E11" s="62">
        <v>1265801</v>
      </c>
      <c r="F11" s="62">
        <v>1369252</v>
      </c>
      <c r="G11" s="62">
        <v>1247631</v>
      </c>
      <c r="H11" s="62">
        <v>1196146</v>
      </c>
      <c r="I11" s="62">
        <v>1131565</v>
      </c>
      <c r="J11" s="62">
        <v>1025124</v>
      </c>
      <c r="K11" s="62">
        <v>826702</v>
      </c>
      <c r="L11" s="62">
        <v>754661</v>
      </c>
      <c r="M11" s="62">
        <v>610641</v>
      </c>
      <c r="N11" s="62">
        <v>585864</v>
      </c>
      <c r="O11" s="62">
        <v>353319</v>
      </c>
      <c r="P11" s="62">
        <v>283461</v>
      </c>
      <c r="Q11" s="62">
        <v>242300</v>
      </c>
      <c r="R11" s="62">
        <v>225687</v>
      </c>
      <c r="S11" s="83">
        <f>Tab_SF1A!S11</f>
        <v>196040</v>
      </c>
      <c r="T11" s="83">
        <f>Tab_SF1A!T11</f>
        <v>124294</v>
      </c>
      <c r="U11" s="83">
        <f>Tab_SF1A!U11</f>
        <v>88537</v>
      </c>
      <c r="V11" s="106">
        <f>Tab_SF1A!V11</f>
        <v>60145</v>
      </c>
    </row>
    <row r="12" spans="1:22" ht="25" x14ac:dyDescent="0.25">
      <c r="A12" s="78" t="str">
        <f>IF(desc!$B$1=1,desc!A63,IF(desc!$B$1=2,desc!$B63,IF(desc!$B$1=3,desc!C63,desc!D63)))</f>
        <v>% de clients venus d'un opérateur concurrent sans changer de numéro d'appel</v>
      </c>
      <c r="B12" s="76"/>
      <c r="C12" s="76"/>
      <c r="D12" s="76"/>
      <c r="E12" s="76"/>
      <c r="F12" s="76"/>
      <c r="G12" s="76"/>
      <c r="H12" s="76">
        <f t="shared" ref="H12:S12" si="0">(H7+H9)/H5</f>
        <v>1.1063855947299382E-2</v>
      </c>
      <c r="I12" s="76">
        <f t="shared" si="0"/>
        <v>1.4799877975401681E-2</v>
      </c>
      <c r="J12" s="76">
        <f t="shared" si="0"/>
        <v>1.4752515881855962E-2</v>
      </c>
      <c r="K12" s="76">
        <f t="shared" si="0"/>
        <v>1.5367446319644316E-2</v>
      </c>
      <c r="L12" s="76">
        <f t="shared" si="0"/>
        <v>1.1715839925158626E-2</v>
      </c>
      <c r="M12" s="76">
        <f t="shared" si="0"/>
        <v>3.4479987977460713E-2</v>
      </c>
      <c r="N12" s="76">
        <f t="shared" si="0"/>
        <v>3.5654627719060937E-2</v>
      </c>
      <c r="O12" s="76">
        <f t="shared" si="0"/>
        <v>3.2413700775544667E-2</v>
      </c>
      <c r="P12" s="76">
        <f t="shared" si="0"/>
        <v>1.8259202388070755E-2</v>
      </c>
      <c r="Q12" s="76">
        <f t="shared" si="0"/>
        <v>1.9229523541905394E-2</v>
      </c>
      <c r="R12" s="76">
        <f t="shared" si="0"/>
        <v>2.1359600627365895E-2</v>
      </c>
      <c r="S12" s="76">
        <f t="shared" si="0"/>
        <v>2.004472733364554E-2</v>
      </c>
      <c r="T12" s="76">
        <f t="shared" ref="T12" si="1">(T7+T9)/T5</f>
        <v>1.5823367112470638E-2</v>
      </c>
      <c r="U12" s="76">
        <f>(U7+U9)/U5</f>
        <v>3.2419855094754278E-2</v>
      </c>
      <c r="V12" s="105">
        <f>(V7+V9)/V5</f>
        <v>2.3807987147271153E-2</v>
      </c>
    </row>
    <row r="13" spans="1:22" ht="13" x14ac:dyDescent="0.3">
      <c r="A13" s="16" t="str">
        <f>IF(desc!$B$1=1,desc!$A21,IF(desc!$B$1=2,desc!$B21,IF(desc!$B$1=3,desc!$C21,desc!$D21)))</f>
        <v>Notes:</v>
      </c>
      <c r="B13" s="39"/>
      <c r="C13" s="39"/>
      <c r="D13" s="39"/>
      <c r="E13" s="39"/>
      <c r="F13" s="39"/>
      <c r="G13" s="39"/>
      <c r="H13" s="39"/>
      <c r="I13" s="39"/>
      <c r="J13" s="39"/>
      <c r="K13" s="39"/>
      <c r="L13" s="8"/>
      <c r="M13" s="8"/>
      <c r="N13" s="8"/>
      <c r="O13" s="8"/>
      <c r="P13" s="8"/>
      <c r="Q13" s="8"/>
      <c r="R13" s="8"/>
      <c r="S13" s="8"/>
      <c r="T13" s="33"/>
    </row>
    <row r="14" spans="1:22" x14ac:dyDescent="0.25">
      <c r="A14" s="16" t="str">
        <f>IF(desc!$B$1=1,desc!$A22,IF(desc!$B$1=2,desc!$B22,IF(desc!$B$1=3,desc!$C22,desc!$D22)))</f>
        <v>a) Définition avant 2003: Abonnements / Dont ceux avec un numéro d'appel.</v>
      </c>
    </row>
    <row r="15" spans="1:22" ht="21" customHeight="1" x14ac:dyDescent="0.25">
      <c r="A15" s="16" t="str">
        <f>IF(desc!$B$1=1,desc!$A23,IF(desc!$B$1=2,desc!$B23,IF(desc!$B$1=3,desc!$C23,desc!$D23)))</f>
        <v>b) Définition avant 2003: Abonnements / Dont ceux ayant changé d'opérateur durant la période du 01.01 au 31.12 sans changer de numéro d'appel.</v>
      </c>
      <c r="K15" s="70"/>
      <c r="L15" s="70"/>
      <c r="M15" s="70"/>
      <c r="N15" s="70"/>
      <c r="O15" s="70"/>
      <c r="P15" s="70"/>
      <c r="Q15" s="70"/>
      <c r="R15" s="71"/>
    </row>
    <row r="16" spans="1:22" ht="21" customHeight="1" x14ac:dyDescent="0.25">
      <c r="A16" s="16" t="str">
        <f>IF(desc!$B$1=1,desc!$A24,IF(desc!$B$1=2,desc!$B24,IF(desc!$B$1=3,desc!$C24,desc!$D24)))</f>
        <v>c) Définition avant 2003: Abonnements / Dont ceux avec sélection manuelle de l'opérateur ou "Call by Call" (CSC).</v>
      </c>
      <c r="K16" s="70"/>
      <c r="L16" s="70"/>
      <c r="M16" s="70"/>
      <c r="N16" s="70"/>
      <c r="O16" s="70"/>
      <c r="P16" s="70"/>
      <c r="Q16" s="70"/>
      <c r="R16" s="71"/>
    </row>
    <row r="17" spans="1:18" ht="21" customHeight="1" x14ac:dyDescent="0.25">
      <c r="A17" s="16" t="str">
        <f>IF(desc!$B$1=1,desc!$A25,IF(desc!$B$1=2,desc!$B25,IF(desc!$B$1=3,desc!$C25,desc!$D25)))</f>
        <v>d) Définition avant 2003: Abonnements / Dont ceux avec sélection automatique de l'opérateur.</v>
      </c>
      <c r="K17" s="71"/>
      <c r="L17" s="71"/>
      <c r="M17" s="71"/>
      <c r="N17" s="71"/>
      <c r="O17" s="71"/>
      <c r="P17" s="71"/>
      <c r="Q17" s="71"/>
      <c r="R17" s="71"/>
    </row>
    <row r="18" spans="1:18" x14ac:dyDescent="0.25">
      <c r="A18" s="16" t="str">
        <f>IF(desc!$B$1=1,desc!$A26,IF(desc!$B$1=2,desc!$B26,IF(desc!$B$1=3,desc!$C26,desc!$D26)))</f>
        <v>e) Cette information n'était pas collectée en 1998.</v>
      </c>
      <c r="K18" s="70"/>
      <c r="L18" s="70"/>
      <c r="M18" s="70"/>
      <c r="N18" s="70"/>
      <c r="O18" s="70"/>
      <c r="P18" s="70"/>
      <c r="Q18" s="70"/>
      <c r="R18" s="71"/>
    </row>
    <row r="19" spans="1:18" x14ac:dyDescent="0.25">
      <c r="A19" s="16" t="str">
        <f>IF(desc!$B$1=1,desc!$A27,IF(desc!$B$1=2,desc!$B27,IF(desc!$B$1=3,desc!$C27,desc!$D27)))</f>
        <v>f) Cette information n'était pas collectée en 1999.</v>
      </c>
      <c r="K19" s="70"/>
      <c r="L19" s="70"/>
      <c r="M19" s="70"/>
      <c r="N19" s="70"/>
      <c r="O19" s="70"/>
      <c r="P19" s="70"/>
      <c r="Q19" s="70"/>
      <c r="R19" s="71"/>
    </row>
    <row r="20" spans="1:18" x14ac:dyDescent="0.25">
      <c r="A20" s="16" t="str">
        <f>IF(desc!$B$1=1,desc!$A28,IF(desc!$B$1=2,desc!$B28,IF(desc!$B$1=3,desc!$C28,desc!$D28)))</f>
        <v xml:space="preserve">g) Cette information n'était pas collectée avant 2004. </v>
      </c>
      <c r="K20" s="70"/>
      <c r="L20" s="70"/>
      <c r="M20" s="70"/>
      <c r="N20" s="70"/>
      <c r="O20" s="70"/>
      <c r="P20" s="70"/>
      <c r="Q20" s="70"/>
      <c r="R20" s="71"/>
    </row>
    <row r="21" spans="1:18" x14ac:dyDescent="0.25">
      <c r="B21" s="9"/>
      <c r="C21" s="9"/>
      <c r="D21" s="9"/>
      <c r="E21" s="9"/>
      <c r="K21" s="70"/>
      <c r="L21" s="70"/>
      <c r="M21" s="70"/>
      <c r="N21" s="70"/>
      <c r="O21" s="70"/>
      <c r="P21" s="70"/>
      <c r="Q21" s="70"/>
      <c r="R21" s="71"/>
    </row>
    <row r="22" spans="1:18" x14ac:dyDescent="0.25">
      <c r="B22" s="9"/>
      <c r="C22" s="9"/>
      <c r="D22" s="9"/>
      <c r="E22"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19"/>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57.54296875" style="72" customWidth="1"/>
    <col min="2" max="5" width="11.54296875" style="72" customWidth="1"/>
    <col min="6" max="16384" width="11.54296875" style="72"/>
  </cols>
  <sheetData>
    <row r="1" spans="1:13" ht="33" customHeight="1" x14ac:dyDescent="0.25">
      <c r="A1" s="108" t="str">
        <f>IF(desc!$B$1=1,desc!$A41,IF(desc!$B$1=2,desc!$B41,IF(desc!$B$1=3,desc!$C41,desc!$D41)))</f>
        <v>Tableau SF1PM: Services téléphoniques sur réseaux fixes</v>
      </c>
    </row>
    <row r="2" spans="1:13" ht="41.5" customHeight="1" x14ac:dyDescent="0.3">
      <c r="A2" s="13" t="str">
        <f>IF(desc!$B$1=1,desc!$A42,IF(desc!$B$1=2,desc!$B42,IF(desc!$B$1=3,desc!$C42,desc!$D42)))</f>
        <v>Parts de marché selon le nombre de contrats souscrits auprès de FST pour l’accès au service de la parole en temps réel au 31.12</v>
      </c>
      <c r="B2" s="73"/>
      <c r="C2" s="73"/>
      <c r="D2" s="73"/>
      <c r="E2" s="73"/>
      <c r="F2" s="73"/>
      <c r="G2" s="73"/>
      <c r="H2" s="73"/>
      <c r="I2" s="73"/>
    </row>
    <row r="3" spans="1:13" ht="5.15" customHeight="1" x14ac:dyDescent="0.25">
      <c r="A3" s="14"/>
      <c r="B3" s="73"/>
      <c r="C3" s="73"/>
      <c r="D3" s="73"/>
      <c r="E3" s="73"/>
      <c r="F3" s="73"/>
      <c r="G3" s="73"/>
      <c r="H3" s="73"/>
      <c r="I3" s="73"/>
    </row>
    <row r="4" spans="1:13" ht="13" x14ac:dyDescent="0.3">
      <c r="A4" s="32" t="str">
        <f>IF(desc!$B$1=1,desc!$A43,IF(desc!$B$1=2,desc!$B43,IF(desc!$B$1=3,desc!$C43,desc!$D43)))</f>
        <v>Parts de marché en % au 31.12</v>
      </c>
      <c r="B4" s="7">
        <v>2007</v>
      </c>
      <c r="C4" s="7">
        <v>2008</v>
      </c>
      <c r="D4" s="7">
        <v>2009</v>
      </c>
      <c r="E4" s="7">
        <v>2010</v>
      </c>
      <c r="F4" s="7">
        <v>2011</v>
      </c>
      <c r="G4" s="7">
        <v>2012</v>
      </c>
      <c r="H4" s="7">
        <v>2013</v>
      </c>
      <c r="I4" s="7">
        <v>2014</v>
      </c>
      <c r="J4" s="7">
        <v>2015</v>
      </c>
      <c r="K4" s="7">
        <v>2016</v>
      </c>
      <c r="L4" s="7">
        <v>2017</v>
      </c>
      <c r="M4" s="89">
        <v>2018</v>
      </c>
    </row>
    <row r="5" spans="1:13" x14ac:dyDescent="0.25">
      <c r="A5" s="41" t="str">
        <f>IF(desc!$B$1=1,desc!$A44,IF(desc!$B$1=2,desc!$B44,IF(desc!$B$1=3,desc!$C44,desc!$D44)))</f>
        <v>Swisscom SA</v>
      </c>
      <c r="B5" s="55">
        <v>0.67811525032641096</v>
      </c>
      <c r="C5" s="55">
        <v>0.68312428960194138</v>
      </c>
      <c r="D5" s="55">
        <v>0.68238099004191666</v>
      </c>
      <c r="E5" s="55">
        <v>0.65342906759651098</v>
      </c>
      <c r="F5" s="55">
        <v>0.63620866060491432</v>
      </c>
      <c r="G5" s="55">
        <v>0.64001294131920572</v>
      </c>
      <c r="H5" s="55">
        <v>0.63429253075753855</v>
      </c>
      <c r="I5" s="55">
        <v>0.62666118113678848</v>
      </c>
      <c r="J5" s="74">
        <v>0.60787422916745693</v>
      </c>
      <c r="K5" s="74">
        <v>0.60749232803156494</v>
      </c>
      <c r="L5" s="74">
        <v>0.56136483664407777</v>
      </c>
      <c r="M5" s="97">
        <v>0.52862046966798992</v>
      </c>
    </row>
    <row r="6" spans="1:13" x14ac:dyDescent="0.25">
      <c r="A6" s="41" t="str">
        <f>IF(desc!$B$1=1,desc!$A45,IF(desc!$B$1=2,desc!$B45,IF(desc!$B$1=3,desc!$C45,desc!$D45)))</f>
        <v>Cablecom GmbH</v>
      </c>
      <c r="B6" s="55">
        <v>7.1718617601829987E-2</v>
      </c>
      <c r="C6" s="55">
        <v>7.7739143211985912E-2</v>
      </c>
      <c r="D6" s="55">
        <v>7.5992579741252009E-2</v>
      </c>
      <c r="E6" s="55">
        <v>8.1751787616137897E-2</v>
      </c>
      <c r="F6" s="55">
        <v>8.7412805621184558E-2</v>
      </c>
      <c r="G6" s="55">
        <v>0.1008314321805885</v>
      </c>
      <c r="H6" s="55">
        <v>0.11337508116615123</v>
      </c>
      <c r="I6" s="55">
        <v>0.11712988781819839</v>
      </c>
      <c r="J6" s="74">
        <v>0.12809968944388023</v>
      </c>
      <c r="K6" s="74">
        <v>0.13294570603991926</v>
      </c>
      <c r="L6" s="74">
        <v>0.15050418765618617</v>
      </c>
      <c r="M6" s="97">
        <v>0.16652054338269687</v>
      </c>
    </row>
    <row r="7" spans="1:13" ht="13.4" customHeight="1" x14ac:dyDescent="0.25">
      <c r="A7" s="41" t="str">
        <f>IF(desc!$B$1=1,desc!$A46,IF(desc!$B$1=2,desc!$B46,IF(desc!$B$1=3,desc!$C46,desc!$D46)))</f>
        <v>Sunrise Communications SA</v>
      </c>
      <c r="B7" s="55">
        <v>0.1142378423453963</v>
      </c>
      <c r="C7" s="55">
        <v>0.10793587191433675</v>
      </c>
      <c r="D7" s="55">
        <v>0.11012106474506125</v>
      </c>
      <c r="E7" s="55">
        <v>0.11350603608534988</v>
      </c>
      <c r="F7" s="55">
        <v>0.11800929611095078</v>
      </c>
      <c r="G7" s="55">
        <v>9.7917018548431226E-2</v>
      </c>
      <c r="H7" s="55">
        <v>9.4758042327460018E-2</v>
      </c>
      <c r="I7" s="55">
        <v>8.9945161982364838E-2</v>
      </c>
      <c r="J7" s="74">
        <v>9.4009856508151496E-2</v>
      </c>
      <c r="K7" s="74">
        <v>0.10470249215926174</v>
      </c>
      <c r="L7" s="74">
        <v>0.1241869534856144</v>
      </c>
      <c r="M7" s="97">
        <v>0.14430511031491608</v>
      </c>
    </row>
    <row r="8" spans="1:13" x14ac:dyDescent="0.25">
      <c r="A8" s="41" t="str">
        <f>IF(desc!$B$1=1,desc!$A48,IF(desc!$B$1=2,desc!$B48,IF(desc!$B$1=3,desc!$C48,desc!$D48)))</f>
        <v>Quickline SA (ex Finecom)</v>
      </c>
      <c r="B8" s="55">
        <v>1.6869752953888014E-3</v>
      </c>
      <c r="C8" s="55">
        <v>3.6190338160132654E-3</v>
      </c>
      <c r="D8" s="55">
        <v>4.812105873837581E-3</v>
      </c>
      <c r="E8" s="55">
        <v>6.1308968972515147E-3</v>
      </c>
      <c r="F8" s="55">
        <v>7.3361278893132025E-3</v>
      </c>
      <c r="G8" s="55">
        <v>9.7174082153587762E-3</v>
      </c>
      <c r="H8" s="55">
        <v>1.5687108919777884E-2</v>
      </c>
      <c r="I8" s="55">
        <v>1.8923349965203177E-2</v>
      </c>
      <c r="J8" s="74">
        <v>2.2565872286401924E-2</v>
      </c>
      <c r="K8" s="74">
        <v>2.6443087925744357E-2</v>
      </c>
      <c r="L8" s="74">
        <v>3.2657459825291071E-2</v>
      </c>
      <c r="M8" s="97">
        <v>3.6726638437933931E-2</v>
      </c>
    </row>
    <row r="9" spans="1:13" x14ac:dyDescent="0.25">
      <c r="A9" s="41" t="str">
        <f>IF(desc!$B$1=1,desc!$A49,IF(desc!$B$1=2,desc!$B49,IF(desc!$B$1=3,desc!$C49,desc!$D49)))</f>
        <v>Netstream SA</v>
      </c>
      <c r="B9" s="42">
        <v>3.4870299919449606E-3</v>
      </c>
      <c r="C9" s="42">
        <v>3.6611593395420002E-3</v>
      </c>
      <c r="D9" s="43">
        <v>4.3270660244852524E-3</v>
      </c>
      <c r="E9" s="43">
        <v>5.6237363144715398E-3</v>
      </c>
      <c r="F9" s="43">
        <v>5.3823616827495908E-3</v>
      </c>
      <c r="G9" s="43">
        <v>9.1012682017037813E-3</v>
      </c>
      <c r="H9" s="43">
        <v>1.0298287898631273E-2</v>
      </c>
      <c r="I9" s="43">
        <v>1.4425067340927657E-2</v>
      </c>
      <c r="J9" s="74">
        <v>1.632736930606294E-2</v>
      </c>
      <c r="K9" s="74">
        <v>1.7827484378523391E-2</v>
      </c>
      <c r="L9" s="74">
        <v>1.7963881190901785E-2</v>
      </c>
      <c r="M9" s="97">
        <v>2.3265439067815082E-2</v>
      </c>
    </row>
    <row r="10" spans="1:13" x14ac:dyDescent="0.25">
      <c r="A10" s="41" t="str">
        <f>IF(desc!$B$1=1,desc!$A50,IF(desc!$B$1=2,desc!$B50,IF(desc!$B$1=3,desc!$C50,desc!$D50)))</f>
        <v>netplus.ch SA</v>
      </c>
      <c r="B10" s="42">
        <v>0</v>
      </c>
      <c r="C10" s="42">
        <v>0</v>
      </c>
      <c r="D10" s="43">
        <v>0</v>
      </c>
      <c r="E10" s="43">
        <v>3.8579180883193923E-3</v>
      </c>
      <c r="F10" s="43">
        <v>5.6360571845442296E-3</v>
      </c>
      <c r="G10" s="43">
        <v>9.3172740443287754E-3</v>
      </c>
      <c r="H10" s="43">
        <v>1.1265800649818346E-2</v>
      </c>
      <c r="I10" s="43">
        <v>1.0036149691272304E-2</v>
      </c>
      <c r="J10" s="74">
        <v>1.0729421292499252E-2</v>
      </c>
      <c r="K10" s="74">
        <v>1.1705053995436412E-2</v>
      </c>
      <c r="L10" s="74">
        <v>1.3710072334239523E-2</v>
      </c>
      <c r="M10" s="97">
        <v>1.5310801776010149E-2</v>
      </c>
    </row>
    <row r="11" spans="1:13" x14ac:dyDescent="0.25">
      <c r="A11" s="44" t="str">
        <f>IF(desc!$B$1=1,desc!$A51,IF(desc!$B$1=2,desc!$B51,IF(desc!$B$1=3,desc!$C51,desc!$D51)))</f>
        <v>Primacall SA</v>
      </c>
      <c r="B11" s="74">
        <v>0</v>
      </c>
      <c r="C11" s="74">
        <v>0</v>
      </c>
      <c r="D11" s="74">
        <v>3.0033427204478585E-5</v>
      </c>
      <c r="E11" s="74">
        <v>3.7567358045627964E-3</v>
      </c>
      <c r="F11" s="74">
        <v>6.2670679566799985E-3</v>
      </c>
      <c r="G11" s="74">
        <v>6.0269912146522376E-3</v>
      </c>
      <c r="H11" s="74">
        <v>1.1301752210592993E-2</v>
      </c>
      <c r="I11" s="74">
        <v>1.1516156514856726E-2</v>
      </c>
      <c r="J11" s="74">
        <v>1.168196420779804E-2</v>
      </c>
      <c r="K11" s="74">
        <v>5.0940253298487606E-3</v>
      </c>
      <c r="L11" s="74">
        <v>1.2089469153641086E-2</v>
      </c>
      <c r="M11" s="97">
        <v>1.2807318082633941E-2</v>
      </c>
    </row>
    <row r="12" spans="1:13" x14ac:dyDescent="0.25">
      <c r="A12" s="48" t="str">
        <f>IF(desc!$B$1=1,desc!$A52,IF(desc!$B$1=2,desc!$B52,IF(desc!$B$1=3,desc!$C52,desc!$D52)))</f>
        <v>Autres</v>
      </c>
      <c r="B12" s="75">
        <v>0.13075428443902903</v>
      </c>
      <c r="C12" s="75">
        <v>0.12392050211618066</v>
      </c>
      <c r="D12" s="75">
        <v>0.12233616014624282</v>
      </c>
      <c r="E12" s="75">
        <v>0.13194382159739593</v>
      </c>
      <c r="F12" s="75">
        <v>0.13374762294966336</v>
      </c>
      <c r="G12" s="75">
        <v>0.12707566627573086</v>
      </c>
      <c r="H12" s="75">
        <v>0.1090213960700297</v>
      </c>
      <c r="I12" s="75">
        <v>0.11136304555038845</v>
      </c>
      <c r="J12" s="75">
        <v>0.10871159778774919</v>
      </c>
      <c r="K12" s="75">
        <v>9.3789822139701107E-2</v>
      </c>
      <c r="L12" s="75">
        <v>8.7523139710048325E-2</v>
      </c>
      <c r="M12" s="98">
        <v>7.2443679270004058E-2</v>
      </c>
    </row>
    <row r="13" spans="1:13" ht="6" customHeight="1" x14ac:dyDescent="0.25">
      <c r="A13" s="54"/>
    </row>
    <row r="14" spans="1:13" x14ac:dyDescent="0.25">
      <c r="A14" s="46" t="str">
        <f>IF(desc!$B$1=1,desc!$A55,IF(desc!$B$1=2,desc!$B55,IF(desc!$B$1=3,desc!$C55,desc!$D55)))</f>
        <v>Définitions:</v>
      </c>
      <c r="B14" s="40"/>
      <c r="C14" s="40"/>
      <c r="D14" s="40"/>
      <c r="E14" s="40"/>
      <c r="F14" s="40"/>
      <c r="G14" s="40"/>
      <c r="H14" s="40"/>
      <c r="I14" s="40"/>
      <c r="J14" s="40"/>
      <c r="K14" s="40"/>
    </row>
    <row r="15" spans="1:13" ht="50" x14ac:dyDescent="0.25">
      <c r="A15" s="99" t="str">
        <f>IF(desc!$B$1=1,desc!$A56,IF(desc!$B$1=2,desc!$B56,IF(desc!$B$1=3,desc!$C56,desc!$D56)))</f>
        <v>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6" spans="1:13" ht="2.5" customHeight="1" x14ac:dyDescent="0.25">
      <c r="A16" s="100"/>
    </row>
    <row r="17" spans="1:1" ht="80.900000000000006" customHeight="1" x14ac:dyDescent="0.25">
      <c r="A17" s="99" t="str">
        <f>IF(desc!$B$1=1,desc!$A57,IF(desc!$B$1=2,desc!$B57,IF(desc!$B$1=3,desc!$C57,desc!$D57)))</f>
        <v>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8" spans="1:1" x14ac:dyDescent="0.25">
      <c r="A18" s="100" t="str">
        <f>IF(desc!$B$1=1,desc!$A53,IF(desc!$B$1=2,desc!$B53,IF(desc!$B$1=3,desc!$C53,desc!$D53)))</f>
        <v>Note:</v>
      </c>
    </row>
    <row r="19" spans="1:1" ht="40.5" x14ac:dyDescent="0.25">
      <c r="A19" s="100" t="str">
        <f>IF(desc!$B$1=1,desc!$A54,IF(desc!$B$1=2,desc!$B54,IF(desc!$B$1=3,desc!$C54,desc!$D54)))</f>
        <v>- 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0"/>
  <sheetViews>
    <sheetView showGridLines="0" workbookViewId="0">
      <pane xSplit="1" ySplit="4" topLeftCell="B5" activePane="bottomRight" state="frozen"/>
      <selection pane="topRight" activeCell="B1" sqref="B1"/>
      <selection pane="bottomLeft" activeCell="A7" sqref="A7"/>
      <selection pane="bottomRight" activeCell="M5" sqref="M5"/>
    </sheetView>
  </sheetViews>
  <sheetFormatPr baseColWidth="10" defaultColWidth="11.54296875" defaultRowHeight="12.5" x14ac:dyDescent="0.25"/>
  <cols>
    <col min="1" max="1" width="53.1796875" style="72" customWidth="1"/>
    <col min="2" max="5" width="11.54296875" style="72" customWidth="1"/>
    <col min="6" max="16384" width="11.54296875" style="72"/>
  </cols>
  <sheetData>
    <row r="1" spans="1:13" ht="33" customHeight="1" x14ac:dyDescent="0.25">
      <c r="A1" s="18" t="str">
        <f>IF(desc!$B$1=1,desc!$A41,IF(desc!$B$1=2,desc!$B41,IF(desc!$B$1=3,desc!$C41,desc!$D41)))</f>
        <v>Tableau SF1PM: Services téléphoniques sur réseaux fixes</v>
      </c>
    </row>
    <row r="2" spans="1:13" ht="41.5" customHeight="1" x14ac:dyDescent="0.3">
      <c r="A2" s="13" t="str">
        <f>IF(desc!$B$1=1,desc!$A42,IF(desc!$B$1=2,desc!$B42,IF(desc!$B$1=3,desc!$C42,desc!$D42)))</f>
        <v>Parts de marché selon le nombre de contrats souscrits auprès de FST pour l’accès au service de la parole en temps réel au 31.12</v>
      </c>
      <c r="B2" s="73"/>
      <c r="C2" s="73"/>
      <c r="D2" s="73"/>
      <c r="E2" s="73"/>
      <c r="F2" s="73"/>
      <c r="G2" s="73"/>
      <c r="H2" s="73"/>
      <c r="I2" s="73"/>
    </row>
    <row r="3" spans="1:13" ht="5.15" customHeight="1" x14ac:dyDescent="0.25">
      <c r="A3" s="14"/>
      <c r="B3" s="73"/>
      <c r="C3" s="73"/>
      <c r="D3" s="73"/>
      <c r="E3" s="73"/>
      <c r="F3" s="73"/>
      <c r="G3" s="73"/>
      <c r="H3" s="73"/>
      <c r="I3" s="73"/>
    </row>
    <row r="4" spans="1:13" ht="13" x14ac:dyDescent="0.3">
      <c r="A4" s="32" t="str">
        <f>IF(desc!$B$1=1,desc!$A43,IF(desc!$B$1=2,desc!$B43,IF(desc!$B$1=3,desc!$C43,desc!$D43)))</f>
        <v>Parts de marché en % au 31.12</v>
      </c>
      <c r="B4" s="7">
        <v>2007</v>
      </c>
      <c r="C4" s="7">
        <v>2008</v>
      </c>
      <c r="D4" s="7">
        <v>2009</v>
      </c>
      <c r="E4" s="7">
        <v>2010</v>
      </c>
      <c r="F4" s="7">
        <v>2011</v>
      </c>
      <c r="G4" s="7">
        <v>2012</v>
      </c>
      <c r="H4" s="7">
        <v>2013</v>
      </c>
      <c r="I4" s="7">
        <v>2014</v>
      </c>
      <c r="J4" s="7">
        <v>2015</v>
      </c>
      <c r="K4" s="7">
        <v>2016</v>
      </c>
      <c r="L4" s="7">
        <v>2017</v>
      </c>
      <c r="M4" s="89">
        <v>2018</v>
      </c>
    </row>
    <row r="5" spans="1:13" x14ac:dyDescent="0.25">
      <c r="A5" s="41" t="str">
        <f>IF(desc!$B$1=1,desc!$A44,IF(desc!$B$1=2,desc!$B44,IF(desc!$B$1=3,desc!$C44,desc!$D44)))</f>
        <v>Swisscom SA</v>
      </c>
      <c r="B5" s="55">
        <v>0.67811999999999995</v>
      </c>
      <c r="C5" s="55">
        <v>0.68311999999999995</v>
      </c>
      <c r="D5" s="55">
        <v>0.68237999999999999</v>
      </c>
      <c r="E5" s="55">
        <v>0.65342999999999996</v>
      </c>
      <c r="F5" s="55">
        <v>0.63621000000000005</v>
      </c>
      <c r="G5" s="55">
        <v>0.64000999999999997</v>
      </c>
      <c r="H5" s="55">
        <v>0.63429000000000002</v>
      </c>
      <c r="I5" s="55">
        <v>0.62307000000000001</v>
      </c>
      <c r="J5" s="74">
        <v>0.60240000000000005</v>
      </c>
      <c r="K5" s="74">
        <v>0.60251953517696522</v>
      </c>
      <c r="L5" s="74">
        <v>0.56136483664407777</v>
      </c>
      <c r="M5" s="97">
        <v>0.52862046966798992</v>
      </c>
    </row>
    <row r="6" spans="1:13" x14ac:dyDescent="0.25">
      <c r="A6" s="41" t="str">
        <f>IF(desc!$B$1=1,desc!$A45,IF(desc!$B$1=2,desc!$B45,IF(desc!$B$1=3,desc!$C45,desc!$D45)))</f>
        <v>Cablecom GmbH</v>
      </c>
      <c r="B6" s="55">
        <v>7.1720000000000006E-2</v>
      </c>
      <c r="C6" s="55">
        <v>7.7740000000000004E-2</v>
      </c>
      <c r="D6" s="55">
        <v>7.5990000000000002E-2</v>
      </c>
      <c r="E6" s="55">
        <v>8.1750000000000003E-2</v>
      </c>
      <c r="F6" s="55">
        <v>8.7410000000000002E-2</v>
      </c>
      <c r="G6" s="55">
        <v>0.10083</v>
      </c>
      <c r="H6" s="55">
        <v>0.11337999999999999</v>
      </c>
      <c r="I6" s="55">
        <v>0.11826</v>
      </c>
      <c r="J6" s="74">
        <v>0.12989000000000001</v>
      </c>
      <c r="K6" s="74">
        <v>0.13463003351746777</v>
      </c>
      <c r="L6" s="74">
        <v>0.15050418765618617</v>
      </c>
      <c r="M6" s="97">
        <v>0.16652054338269687</v>
      </c>
    </row>
    <row r="7" spans="1:13" ht="13.4" customHeight="1" x14ac:dyDescent="0.25">
      <c r="A7" s="41" t="str">
        <f>IF(desc!$B$1=1,desc!$A46,IF(desc!$B$1=2,desc!$B46,IF(desc!$B$1=3,desc!$C46,desc!$D46)))</f>
        <v>Sunrise Communications SA</v>
      </c>
      <c r="B7" s="55">
        <v>0.11423999999999999</v>
      </c>
      <c r="C7" s="55">
        <v>0.10793999999999999</v>
      </c>
      <c r="D7" s="55">
        <v>0.11012</v>
      </c>
      <c r="E7" s="55">
        <v>0.11351</v>
      </c>
      <c r="F7" s="55">
        <v>0.11801</v>
      </c>
      <c r="G7" s="55">
        <v>9.7919999999999993E-2</v>
      </c>
      <c r="H7" s="55">
        <v>9.4759999999999997E-2</v>
      </c>
      <c r="I7" s="55">
        <v>9.0810000000000002E-2</v>
      </c>
      <c r="J7" s="74">
        <v>9.5320000000000002E-2</v>
      </c>
      <c r="K7" s="74">
        <v>0.10602899821774774</v>
      </c>
      <c r="L7" s="74">
        <v>0.1241869534856144</v>
      </c>
      <c r="M7" s="97">
        <v>0.14430511031491608</v>
      </c>
    </row>
    <row r="8" spans="1:13" ht="13.4" customHeight="1" x14ac:dyDescent="0.25">
      <c r="A8" s="41" t="str">
        <f>IF(desc!$B$1=1,desc!$A47,IF(desc!$B$1=2,desc!$B47,IF(desc!$B$1=3,desc!$C47,desc!$D47)))</f>
        <v>Autres</v>
      </c>
      <c r="B8" s="55">
        <f>SUM(B9:B13)</f>
        <v>0.11918000000000001</v>
      </c>
      <c r="C8" s="55">
        <f t="shared" ref="C8:M8" si="0">SUM(C9:C13)</f>
        <v>0.11828</v>
      </c>
      <c r="D8" s="55">
        <f t="shared" si="0"/>
        <v>0.11416999999999999</v>
      </c>
      <c r="E8" s="55">
        <f t="shared" si="0"/>
        <v>0.13750999999999999</v>
      </c>
      <c r="F8" s="55">
        <f t="shared" si="0"/>
        <v>0.14599000000000001</v>
      </c>
      <c r="G8" s="55">
        <f t="shared" si="0"/>
        <v>0.15284999999999999</v>
      </c>
      <c r="H8" s="55">
        <f t="shared" si="0"/>
        <v>0.14129</v>
      </c>
      <c r="I8" s="55">
        <f t="shared" si="0"/>
        <v>0.15329999999999999</v>
      </c>
      <c r="J8" s="55">
        <f t="shared" si="0"/>
        <v>0.16228999999999999</v>
      </c>
      <c r="K8" s="55">
        <f t="shared" si="0"/>
        <v>0.14904596282107174</v>
      </c>
      <c r="L8" s="55">
        <f t="shared" si="0"/>
        <v>0.15672514635935247</v>
      </c>
      <c r="M8" s="55">
        <f t="shared" si="0"/>
        <v>0.16055387663439716</v>
      </c>
    </row>
    <row r="9" spans="1:13" x14ac:dyDescent="0.25">
      <c r="A9" s="41" t="str">
        <f>IF(desc!$B$1=1,desc!$A48,IF(desc!$B$1=2,desc!$B48,IF(desc!$B$1=3,desc!$C48,desc!$D48)))</f>
        <v>Quickline SA (ex Finecom)</v>
      </c>
      <c r="B9" s="55">
        <v>1.6900000000000001E-3</v>
      </c>
      <c r="C9" s="55">
        <v>3.62E-3</v>
      </c>
      <c r="D9" s="55">
        <v>4.81E-3</v>
      </c>
      <c r="E9" s="55">
        <v>6.13E-3</v>
      </c>
      <c r="F9" s="55">
        <v>7.3400000000000002E-3</v>
      </c>
      <c r="G9" s="55">
        <v>9.7199999999999995E-3</v>
      </c>
      <c r="H9" s="55">
        <v>1.5689999999999999E-2</v>
      </c>
      <c r="I9" s="55">
        <v>1.9109999999999999E-2</v>
      </c>
      <c r="J9" s="74">
        <v>2.2880000000000001E-2</v>
      </c>
      <c r="K9" s="74">
        <v>2.6778103030114773E-2</v>
      </c>
      <c r="L9" s="74">
        <v>3.2657459825291071E-2</v>
      </c>
      <c r="M9" s="97">
        <v>3.6726638437933931E-2</v>
      </c>
    </row>
    <row r="10" spans="1:13" x14ac:dyDescent="0.25">
      <c r="A10" s="41" t="str">
        <f>IF(desc!$B$1=1,desc!$A49,IF(desc!$B$1=2,desc!$B49,IF(desc!$B$1=3,desc!$C49,desc!$D49)))</f>
        <v>Netstream SA</v>
      </c>
      <c r="B10" s="42">
        <v>3.49E-3</v>
      </c>
      <c r="C10" s="42">
        <v>3.6600000000000001E-3</v>
      </c>
      <c r="D10" s="43">
        <v>4.3299999999999996E-3</v>
      </c>
      <c r="E10" s="43">
        <v>5.62E-3</v>
      </c>
      <c r="F10" s="43">
        <v>5.3800000000000002E-3</v>
      </c>
      <c r="G10" s="43">
        <v>9.1000000000000004E-3</v>
      </c>
      <c r="H10" s="43">
        <v>1.03E-2</v>
      </c>
      <c r="I10" s="43">
        <v>1.456E-2</v>
      </c>
      <c r="J10" s="74">
        <v>1.6559999999999998E-2</v>
      </c>
      <c r="K10" s="74">
        <v>1.805334591770915E-2</v>
      </c>
      <c r="L10" s="74">
        <v>1.7963881190901785E-2</v>
      </c>
      <c r="M10" s="97">
        <v>2.3265439067815082E-2</v>
      </c>
    </row>
    <row r="11" spans="1:13" x14ac:dyDescent="0.25">
      <c r="A11" s="41" t="str">
        <f>IF(desc!$B$1=1,desc!$A50,IF(desc!$B$1=2,desc!$B50,IF(desc!$B$1=3,desc!$C50,desc!$D50)))</f>
        <v>netplus.ch SA</v>
      </c>
      <c r="B11" s="42">
        <v>0</v>
      </c>
      <c r="C11" s="42">
        <v>0</v>
      </c>
      <c r="D11" s="43">
        <v>0</v>
      </c>
      <c r="E11" s="43">
        <v>4.0000000000000001E-3</v>
      </c>
      <c r="F11" s="43">
        <v>6.0000000000000001E-3</v>
      </c>
      <c r="G11" s="43">
        <v>8.9999999999999993E-3</v>
      </c>
      <c r="H11" s="43">
        <v>1.0999999999999999E-2</v>
      </c>
      <c r="I11" s="43">
        <v>0.01</v>
      </c>
      <c r="J11" s="74">
        <v>1.0999999999999999E-2</v>
      </c>
      <c r="K11" s="74">
        <v>1.1853348699026033E-2</v>
      </c>
      <c r="L11" s="74">
        <v>1.3710072334239523E-2</v>
      </c>
      <c r="M11" s="97">
        <v>1.5310801776010149E-2</v>
      </c>
    </row>
    <row r="12" spans="1:13" x14ac:dyDescent="0.25">
      <c r="A12" s="44" t="str">
        <f>IF(desc!$B$1=1,desc!$A51,IF(desc!$B$1=2,desc!$B51,IF(desc!$B$1=3,desc!$C51,desc!$D51)))</f>
        <v>Primacall SA</v>
      </c>
      <c r="B12" s="74">
        <v>0</v>
      </c>
      <c r="C12" s="74">
        <v>0</v>
      </c>
      <c r="D12" s="74">
        <v>3.0000000000000001E-5</v>
      </c>
      <c r="E12" s="74">
        <v>3.7599999999999999E-3</v>
      </c>
      <c r="F12" s="74">
        <v>6.2700000000000004E-3</v>
      </c>
      <c r="G12" s="74">
        <v>6.0299999999999998E-3</v>
      </c>
      <c r="H12" s="74">
        <v>1.1299999999999999E-2</v>
      </c>
      <c r="I12" s="74">
        <v>1.163E-2</v>
      </c>
      <c r="J12" s="74">
        <v>1.1849999999999999E-2</v>
      </c>
      <c r="K12" s="74">
        <v>5.1585630053402583E-3</v>
      </c>
      <c r="L12" s="74">
        <v>1.2089469153641086E-2</v>
      </c>
      <c r="M12" s="97">
        <v>1.2807318082633941E-2</v>
      </c>
    </row>
    <row r="13" spans="1:13" x14ac:dyDescent="0.25">
      <c r="A13" s="48" t="str">
        <f>IF(desc!$B$1=1,desc!$A52,IF(desc!$B$1=2,desc!$B52,IF(desc!$B$1=3,desc!$C52,desc!$D52)))</f>
        <v>Autres</v>
      </c>
      <c r="B13" s="75">
        <v>0.114</v>
      </c>
      <c r="C13" s="75">
        <v>0.111</v>
      </c>
      <c r="D13" s="75">
        <v>0.105</v>
      </c>
      <c r="E13" s="75">
        <v>0.11799999999999999</v>
      </c>
      <c r="F13" s="75">
        <v>0.121</v>
      </c>
      <c r="G13" s="75">
        <v>0.11899999999999999</v>
      </c>
      <c r="H13" s="75">
        <v>9.2999999999999999E-2</v>
      </c>
      <c r="I13" s="75">
        <v>9.8000000000000004E-2</v>
      </c>
      <c r="J13" s="75">
        <v>0.1</v>
      </c>
      <c r="K13" s="75">
        <v>8.7202602168881538E-2</v>
      </c>
      <c r="L13" s="75">
        <v>8.0304263855279001E-2</v>
      </c>
      <c r="M13" s="98">
        <v>7.2443679270004058E-2</v>
      </c>
    </row>
    <row r="14" spans="1:13" ht="6" customHeight="1" x14ac:dyDescent="0.25">
      <c r="A14" s="54"/>
    </row>
    <row r="15" spans="1:13" x14ac:dyDescent="0.25">
      <c r="A15" s="46" t="str">
        <f>IF(desc!$B$1=1,desc!$A55,IF(desc!$B$1=2,desc!$B55,IF(desc!$B$1=3,desc!$C55,desc!$D55)))</f>
        <v>Définitions:</v>
      </c>
      <c r="B15" s="40"/>
      <c r="C15" s="40"/>
      <c r="D15" s="40"/>
      <c r="E15" s="40"/>
      <c r="F15" s="40"/>
      <c r="G15" s="40"/>
      <c r="H15" s="40"/>
      <c r="I15" s="40"/>
      <c r="J15" s="40"/>
      <c r="K15" s="40"/>
    </row>
    <row r="16" spans="1:13" ht="60" x14ac:dyDescent="0.25">
      <c r="A16" s="99" t="str">
        <f>IF(desc!$B$1=1,desc!$A56,IF(desc!$B$1=2,desc!$B56,IF(desc!$B$1=3,desc!$C56,desc!$D56)))</f>
        <v>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7" spans="1:1" ht="2.5" customHeight="1" x14ac:dyDescent="0.25">
      <c r="A17" s="100"/>
    </row>
    <row r="18" spans="1:1" ht="80.900000000000006" customHeight="1" x14ac:dyDescent="0.25">
      <c r="A18" s="99" t="str">
        <f>IF(desc!$B$1=1,desc!$A57,IF(desc!$B$1=2,desc!$B57,IF(desc!$B$1=3,desc!$C57,desc!$D57)))</f>
        <v>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9" spans="1:1" x14ac:dyDescent="0.25">
      <c r="A19" s="100" t="str">
        <f>IF(desc!$B$1=1,desc!$A53,IF(desc!$B$1=2,desc!$B53,IF(desc!$B$1=3,desc!$C53,desc!$D53)))</f>
        <v>Note:</v>
      </c>
    </row>
    <row r="20" spans="1:1" ht="40.5" x14ac:dyDescent="0.25">
      <c r="A20" s="100" t="str">
        <f>IF(desc!$B$1=1,desc!$A54,IF(desc!$B$1=2,desc!$B54,IF(desc!$B$1=3,desc!$C54,desc!$D54)))</f>
        <v>- 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56.1796875" style="4" customWidth="1"/>
    <col min="2" max="17" width="11.54296875" style="4"/>
    <col min="18" max="21" width="11.54296875" style="72"/>
    <col min="22" max="16384" width="11.54296875" style="4"/>
  </cols>
  <sheetData>
    <row r="1" spans="1:23" ht="33" customHeight="1" x14ac:dyDescent="0.25">
      <c r="A1" s="12" t="str">
        <f>IF(desc!$B$1=1,desc!$A30,IF(desc!$B$1=2,desc!$B30,IF(desc!$B$1=3,desc!$C30,desc!$D30)))</f>
        <v>Tableau SF1B: Nombre de clients à la téléphonie fixe</v>
      </c>
    </row>
    <row r="2" spans="1:23" ht="37.5" customHeight="1" x14ac:dyDescent="0.25">
      <c r="A2" s="29" t="str">
        <f>IF(desc!$B$1=1,desc!$A31,IF(desc!$B$1=2,desc!$B31,IF(desc!$B$1=3,desc!$C31,desc!$D31)))</f>
        <v>Nombre de contrats souscrits auprès de FST pour l'accès au service de la parole en temps réel au 31.12</v>
      </c>
      <c r="B2" s="5"/>
      <c r="C2" s="5"/>
      <c r="D2" s="5"/>
      <c r="E2" s="5"/>
      <c r="F2" s="5"/>
      <c r="G2" s="5"/>
      <c r="H2" s="5"/>
      <c r="I2" s="5"/>
      <c r="J2" s="5"/>
      <c r="K2" s="5"/>
      <c r="L2" s="5"/>
      <c r="M2" s="5"/>
      <c r="N2" s="5"/>
      <c r="O2" s="5"/>
      <c r="P2" s="5"/>
      <c r="Q2" s="5"/>
      <c r="R2" s="73"/>
      <c r="S2" s="73"/>
      <c r="T2" s="73"/>
      <c r="U2" s="73"/>
    </row>
    <row r="3" spans="1:23" ht="5.15" customHeight="1" x14ac:dyDescent="0.25">
      <c r="A3" s="14"/>
      <c r="B3" s="5"/>
      <c r="C3" s="5"/>
      <c r="D3" s="5"/>
      <c r="E3" s="5"/>
      <c r="F3" s="5"/>
      <c r="G3" s="5"/>
      <c r="H3" s="5"/>
      <c r="I3" s="5"/>
      <c r="J3" s="5"/>
      <c r="K3" s="5"/>
      <c r="L3" s="5"/>
      <c r="M3" s="5"/>
      <c r="N3" s="5"/>
      <c r="O3" s="5"/>
      <c r="P3" s="5"/>
      <c r="Q3" s="5"/>
      <c r="R3" s="73"/>
      <c r="S3" s="73"/>
      <c r="T3" s="73"/>
      <c r="U3" s="73"/>
    </row>
    <row r="4" spans="1:23" ht="13.4" customHeight="1" x14ac:dyDescent="0.25">
      <c r="A4" s="35" t="str">
        <f>IF(desc!$B$1=1,desc!$A32,IF(desc!$B$1=2,desc!$B32,IF(desc!$B$1=3,desc!$C32,desc!$D32)))</f>
        <v>Abonnements avec clauses particulières</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94">
        <v>2018</v>
      </c>
      <c r="W4" s="50" t="str">
        <f>IF(desc!$B$1=1,desc!$A40,IF(desc!$B$1=2,desc!$B40,IF(desc!$B$1=3,desc!$C40,desc!$D40)))</f>
        <v>Var. 17-18</v>
      </c>
    </row>
    <row r="5" spans="1:23" ht="41.5" customHeight="1" x14ac:dyDescent="0.25">
      <c r="A5" s="36" t="str">
        <f>IF(desc!$B$1=1,desc!A33,IF(desc!$B$1=2,desc!$B33,IF(desc!$B$1=3,desc!$C33,desc!$D33)))</f>
        <v>Nombre de contrats pour lesquels l'usager a souscrit au service de blocage des communications vers les numéros de services à valeur ajoutée de type 090x (OST art. 40 al. 1)</v>
      </c>
      <c r="B5" s="56" t="s">
        <v>15</v>
      </c>
      <c r="C5" s="56" t="s">
        <v>15</v>
      </c>
      <c r="D5" s="56" t="s">
        <v>15</v>
      </c>
      <c r="E5" s="56" t="s">
        <v>15</v>
      </c>
      <c r="F5" s="56" t="s">
        <v>15</v>
      </c>
      <c r="G5" s="56" t="s">
        <v>15</v>
      </c>
      <c r="H5" s="56" t="s">
        <v>15</v>
      </c>
      <c r="I5" s="56" t="s">
        <v>15</v>
      </c>
      <c r="J5" s="57">
        <v>42833</v>
      </c>
      <c r="K5" s="57">
        <v>125854</v>
      </c>
      <c r="L5" s="57">
        <v>120662</v>
      </c>
      <c r="M5" s="57">
        <v>120317</v>
      </c>
      <c r="N5" s="57">
        <v>125902</v>
      </c>
      <c r="O5" s="57">
        <v>157430</v>
      </c>
      <c r="P5" s="57">
        <v>119786</v>
      </c>
      <c r="Q5" s="57">
        <v>94775</v>
      </c>
      <c r="R5" s="57">
        <v>97003</v>
      </c>
      <c r="S5" s="57">
        <v>102986</v>
      </c>
      <c r="T5" s="57">
        <v>107245</v>
      </c>
      <c r="U5" s="95">
        <v>119704</v>
      </c>
      <c r="W5" s="88">
        <f>(U5-T5)/ABS(T5)</f>
        <v>0.11617324817007786</v>
      </c>
    </row>
    <row r="6" spans="1:23" ht="51.65" customHeight="1" x14ac:dyDescent="0.25">
      <c r="A6" s="37" t="str">
        <f>IF(desc!$B$1=1,desc!$A34,IF(desc!$B$1=2,desc!$B34,IF(desc!$B$1=3,desc!$C34,desc!$D34)))</f>
        <v>Nombre de contrats pour lesquels l'usager a souscrit au service de blocage des communications vers les numéros de services à valeur ajoutée à caractère érotique ou pornographique (numéros 0906) (OST art. 40 al. 1)</v>
      </c>
      <c r="B6" s="56" t="s">
        <v>15</v>
      </c>
      <c r="C6" s="56" t="s">
        <v>15</v>
      </c>
      <c r="D6" s="56" t="s">
        <v>15</v>
      </c>
      <c r="E6" s="56" t="s">
        <v>15</v>
      </c>
      <c r="F6" s="56" t="s">
        <v>15</v>
      </c>
      <c r="G6" s="56" t="s">
        <v>15</v>
      </c>
      <c r="H6" s="56" t="s">
        <v>15</v>
      </c>
      <c r="I6" s="56" t="s">
        <v>15</v>
      </c>
      <c r="J6" s="57">
        <v>193498</v>
      </c>
      <c r="K6" s="57">
        <v>192476</v>
      </c>
      <c r="L6" s="57">
        <v>332958</v>
      </c>
      <c r="M6" s="57">
        <v>257475</v>
      </c>
      <c r="N6" s="57">
        <v>238837</v>
      </c>
      <c r="O6" s="57">
        <v>245704</v>
      </c>
      <c r="P6" s="57">
        <v>187170</v>
      </c>
      <c r="Q6" s="57">
        <v>150719</v>
      </c>
      <c r="R6" s="57">
        <v>138467</v>
      </c>
      <c r="S6" s="57">
        <v>99811</v>
      </c>
      <c r="T6" s="57">
        <v>96529</v>
      </c>
      <c r="U6" s="95">
        <v>108490</v>
      </c>
      <c r="W6" s="88">
        <f t="shared" ref="W6:W7" si="0">(U6-T6)/ABS(T6)</f>
        <v>0.12391094904122077</v>
      </c>
    </row>
    <row r="7" spans="1:23" ht="25" x14ac:dyDescent="0.25">
      <c r="A7" s="38" t="str">
        <f>IF(desc!$B$1=1,desc!$A35,IF(desc!$B$1=2,desc!$B35,IF(desc!$B$1=3,desc!$C35,desc!$D35)))</f>
        <v>Nombre de contrats pour lesquels l'usager a souscrit au service de blocage des communications vers l'ensemble des services à valeur ajoutée (OST art. 40 al. 3)</v>
      </c>
      <c r="B7" s="56" t="s">
        <v>15</v>
      </c>
      <c r="C7" s="56" t="s">
        <v>15</v>
      </c>
      <c r="D7" s="56" t="s">
        <v>15</v>
      </c>
      <c r="E7" s="56" t="s">
        <v>15</v>
      </c>
      <c r="F7" s="56" t="s">
        <v>15</v>
      </c>
      <c r="G7" s="56" t="s">
        <v>15</v>
      </c>
      <c r="H7" s="56" t="s">
        <v>15</v>
      </c>
      <c r="I7" s="56" t="s">
        <v>15</v>
      </c>
      <c r="J7" s="57">
        <v>45498</v>
      </c>
      <c r="K7" s="57">
        <v>9474</v>
      </c>
      <c r="L7" s="57">
        <v>6103</v>
      </c>
      <c r="M7" s="57">
        <v>11125</v>
      </c>
      <c r="N7" s="57">
        <v>17269</v>
      </c>
      <c r="O7" s="57">
        <v>45194</v>
      </c>
      <c r="P7" s="57">
        <v>1415</v>
      </c>
      <c r="Q7" s="57">
        <v>1308</v>
      </c>
      <c r="R7" s="57">
        <v>1732</v>
      </c>
      <c r="S7" s="57">
        <v>2130</v>
      </c>
      <c r="T7" s="57">
        <v>9839</v>
      </c>
      <c r="U7" s="95">
        <v>9463</v>
      </c>
      <c r="W7" s="88">
        <f t="shared" si="0"/>
        <v>-3.8215265779042586E-2</v>
      </c>
    </row>
    <row r="8" spans="1:23" ht="25" x14ac:dyDescent="0.25">
      <c r="A8" s="49" t="str">
        <f>IF(desc!$B$1=1,desc!$A36,IF(desc!$B$1=2,desc!$B36,IF(desc!$B$1=3,desc!$C36,desc!$D36)))</f>
        <v>Nombre de contrats souscrits avec blocage activé des communications sortantes (OST art. 19)</v>
      </c>
      <c r="B8" s="58">
        <v>101436</v>
      </c>
      <c r="C8" s="58">
        <v>128656</v>
      </c>
      <c r="D8" s="58">
        <v>151444</v>
      </c>
      <c r="E8" s="58">
        <v>211088</v>
      </c>
      <c r="F8" s="58">
        <v>350192</v>
      </c>
      <c r="G8" s="58">
        <v>508101</v>
      </c>
      <c r="H8" s="58">
        <v>565158</v>
      </c>
      <c r="I8" s="58">
        <v>621323</v>
      </c>
      <c r="J8" s="58">
        <v>356364</v>
      </c>
      <c r="K8" s="58">
        <v>338487</v>
      </c>
      <c r="L8" s="58">
        <v>355610</v>
      </c>
      <c r="M8" s="58">
        <v>344668</v>
      </c>
      <c r="N8" s="58">
        <v>343842</v>
      </c>
      <c r="O8" s="58">
        <v>29113</v>
      </c>
      <c r="P8" s="59">
        <v>21521</v>
      </c>
      <c r="Q8" s="59">
        <v>15530</v>
      </c>
      <c r="R8" s="59">
        <v>10286</v>
      </c>
      <c r="S8" s="59">
        <v>8446</v>
      </c>
      <c r="T8" s="59">
        <v>13492</v>
      </c>
      <c r="U8" s="96" t="s">
        <v>200</v>
      </c>
      <c r="W8" s="104" t="s">
        <v>200</v>
      </c>
    </row>
    <row r="9" spans="1:23" x14ac:dyDescent="0.25">
      <c r="A9" s="46" t="str">
        <f>IF(desc!$B$1=1,desc!$A37,IF(desc!$B$1=2,desc!$B37,IF(desc!$B$1=3,desc!$C37,desc!$D37)))</f>
        <v>Note:</v>
      </c>
    </row>
    <row r="10" spans="1:23" x14ac:dyDescent="0.25">
      <c r="A10" s="46" t="str">
        <f>IF(desc!$B$1=1,desc!$A38,IF(desc!$B$1=2,desc!$B38,IF(desc!$B$1=3,desc!$C38,desc!$D38)))</f>
        <v>a) Cette information n'était pas collectée avant 2007.</v>
      </c>
    </row>
    <row r="11" spans="1:23" x14ac:dyDescent="0.25">
      <c r="A11" s="46" t="str">
        <f>IF(desc!$B$1=1,desc!$A39,IF(desc!$B$1=2,desc!$B39,IF(desc!$B$1=3,desc!$C39,desc!$D39)))</f>
        <v>b) Cette information n'est plus collectée depuis 2018.</v>
      </c>
    </row>
    <row r="12" spans="1:23" x14ac:dyDescent="0.25">
      <c r="L12" s="82"/>
      <c r="M12" s="82"/>
      <c r="N12" s="82"/>
      <c r="O12" s="82"/>
    </row>
    <row r="13" spans="1:23" x14ac:dyDescent="0.25">
      <c r="Q13" s="72"/>
    </row>
    <row r="14" spans="1:23" x14ac:dyDescent="0.25">
      <c r="Q14" s="72"/>
    </row>
    <row r="15" spans="1:23" x14ac:dyDescent="0.25">
      <c r="Q15" s="72"/>
    </row>
    <row r="16" spans="1:23" x14ac:dyDescent="0.25">
      <c r="Q16" s="72"/>
    </row>
    <row r="17" spans="13:16" x14ac:dyDescent="0.25">
      <c r="M17" s="82"/>
      <c r="N17" s="82"/>
      <c r="O17" s="82"/>
      <c r="P17" s="8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election activeCell="J39" sqref="J39"/>
    </sheetView>
  </sheetViews>
  <sheetFormatPr baseColWidth="10" defaultRowHeight="12.5" x14ac:dyDescent="0.25"/>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69"/>
  <sheetViews>
    <sheetView topLeftCell="A29" workbookViewId="0">
      <selection activeCell="A48" sqref="A48:D48"/>
    </sheetView>
  </sheetViews>
  <sheetFormatPr baseColWidth="10" defaultRowHeight="12.5" x14ac:dyDescent="0.25"/>
  <cols>
    <col min="1" max="1" width="67.7265625" customWidth="1"/>
    <col min="2" max="2" width="28.54296875" customWidth="1"/>
  </cols>
  <sheetData>
    <row r="1" spans="1:24" x14ac:dyDescent="0.25">
      <c r="A1" s="1" t="s">
        <v>0</v>
      </c>
      <c r="B1" s="1">
        <v>2</v>
      </c>
      <c r="C1" s="1">
        <v>1</v>
      </c>
      <c r="D1" s="1" t="s">
        <v>1</v>
      </c>
    </row>
    <row r="2" spans="1:24" x14ac:dyDescent="0.25">
      <c r="A2" s="1"/>
      <c r="B2" s="1"/>
      <c r="C2" s="1">
        <v>2</v>
      </c>
      <c r="D2" s="1" t="s">
        <v>2</v>
      </c>
    </row>
    <row r="3" spans="1:24" x14ac:dyDescent="0.25">
      <c r="A3" s="1"/>
      <c r="B3" s="1"/>
      <c r="C3" s="1">
        <v>3</v>
      </c>
      <c r="D3" s="1" t="s">
        <v>3</v>
      </c>
    </row>
    <row r="4" spans="1:24" x14ac:dyDescent="0.25">
      <c r="A4" s="1"/>
      <c r="B4" s="1"/>
      <c r="C4" s="1">
        <v>4</v>
      </c>
      <c r="D4" s="1" t="s">
        <v>4</v>
      </c>
    </row>
    <row r="5" spans="1:24" x14ac:dyDescent="0.25">
      <c r="A5" s="1" t="s">
        <v>5</v>
      </c>
      <c r="B5" s="1" t="s">
        <v>6</v>
      </c>
      <c r="C5" s="1" t="s">
        <v>7</v>
      </c>
      <c r="D5" s="1" t="s">
        <v>8</v>
      </c>
    </row>
    <row r="6" spans="1:24" x14ac:dyDescent="0.25">
      <c r="A6" t="s">
        <v>17</v>
      </c>
      <c r="B6" s="19" t="s">
        <v>16</v>
      </c>
      <c r="C6" s="30" t="s">
        <v>18</v>
      </c>
      <c r="D6" s="30" t="s">
        <v>19</v>
      </c>
    </row>
    <row r="7" spans="1:24" x14ac:dyDescent="0.25">
      <c r="A7" t="s">
        <v>21</v>
      </c>
      <c r="B7" t="s">
        <v>20</v>
      </c>
      <c r="C7" t="s">
        <v>22</v>
      </c>
      <c r="D7" s="1" t="s">
        <v>23</v>
      </c>
    </row>
    <row r="8" spans="1:24" x14ac:dyDescent="0.25">
      <c r="A8" s="1" t="s">
        <v>61</v>
      </c>
      <c r="B8" t="s">
        <v>59</v>
      </c>
      <c r="C8" s="1" t="s">
        <v>62</v>
      </c>
      <c r="D8" s="1" t="s">
        <v>63</v>
      </c>
    </row>
    <row r="9" spans="1:24" x14ac:dyDescent="0.25">
      <c r="A9" s="1" t="s">
        <v>65</v>
      </c>
      <c r="B9" t="s">
        <v>60</v>
      </c>
      <c r="C9" s="1" t="s">
        <v>66</v>
      </c>
      <c r="D9" s="1" t="s">
        <v>64</v>
      </c>
    </row>
    <row r="10" spans="1:24" x14ac:dyDescent="0.25">
      <c r="A10" s="1" t="s">
        <v>130</v>
      </c>
      <c r="B10" t="s">
        <v>58</v>
      </c>
      <c r="C10" s="1" t="s">
        <v>67</v>
      </c>
      <c r="D10" s="1" t="s">
        <v>68</v>
      </c>
    </row>
    <row r="11" spans="1:24" ht="12.65" customHeight="1" x14ac:dyDescent="0.25">
      <c r="A11" t="s">
        <v>69</v>
      </c>
      <c r="B11" s="2" t="s">
        <v>24</v>
      </c>
      <c r="C11" s="2" t="s">
        <v>70</v>
      </c>
      <c r="D11" s="2" t="s">
        <v>71</v>
      </c>
      <c r="E11" s="3"/>
      <c r="F11" s="3"/>
      <c r="G11" s="3"/>
      <c r="H11" s="3"/>
      <c r="I11" s="3"/>
      <c r="J11" s="3"/>
      <c r="K11" s="3"/>
      <c r="L11" s="3"/>
      <c r="M11" s="3"/>
      <c r="N11" s="3"/>
      <c r="O11" s="3"/>
      <c r="P11" s="3"/>
      <c r="Q11" s="3"/>
      <c r="R11" s="3"/>
      <c r="S11" s="3"/>
      <c r="T11" s="3"/>
      <c r="U11" s="3"/>
      <c r="V11" s="3"/>
      <c r="W11" s="3"/>
      <c r="X11" s="3"/>
    </row>
    <row r="12" spans="1:24" ht="12.65" customHeight="1" x14ac:dyDescent="0.25">
      <c r="A12" s="1" t="s">
        <v>73</v>
      </c>
      <c r="B12" s="2" t="s">
        <v>25</v>
      </c>
      <c r="C12" s="2" t="s">
        <v>72</v>
      </c>
      <c r="D12" s="2" t="s">
        <v>203</v>
      </c>
      <c r="E12" s="3"/>
      <c r="F12" s="3"/>
      <c r="G12" s="3"/>
      <c r="H12" s="3"/>
      <c r="I12" s="3"/>
      <c r="J12" s="3"/>
      <c r="K12" s="3"/>
      <c r="L12" s="3"/>
      <c r="M12" s="3"/>
      <c r="N12" s="3"/>
      <c r="O12" s="3"/>
      <c r="P12" s="3"/>
      <c r="Q12" s="3"/>
      <c r="R12" s="3"/>
      <c r="S12" s="3"/>
      <c r="T12" s="3"/>
      <c r="U12" s="3"/>
      <c r="V12" s="3"/>
      <c r="W12" s="3"/>
      <c r="X12" s="3"/>
    </row>
    <row r="13" spans="1:24" x14ac:dyDescent="0.25">
      <c r="A13" s="1" t="s">
        <v>74</v>
      </c>
      <c r="B13" s="2" t="s">
        <v>26</v>
      </c>
      <c r="C13" s="2" t="s">
        <v>91</v>
      </c>
      <c r="D13" s="2" t="s">
        <v>109</v>
      </c>
    </row>
    <row r="14" spans="1:24" x14ac:dyDescent="0.25">
      <c r="A14" s="1" t="s">
        <v>75</v>
      </c>
      <c r="B14" s="2" t="s">
        <v>27</v>
      </c>
      <c r="C14" s="2" t="s">
        <v>92</v>
      </c>
      <c r="D14" s="2" t="s">
        <v>110</v>
      </c>
    </row>
    <row r="15" spans="1:24" x14ac:dyDescent="0.25">
      <c r="A15" s="1" t="s">
        <v>76</v>
      </c>
      <c r="B15" s="2" t="s">
        <v>28</v>
      </c>
      <c r="C15" s="2" t="s">
        <v>93</v>
      </c>
      <c r="D15" s="2" t="s">
        <v>111</v>
      </c>
    </row>
    <row r="16" spans="1:24" x14ac:dyDescent="0.25">
      <c r="A16" s="1" t="s">
        <v>77</v>
      </c>
      <c r="B16" s="2" t="s">
        <v>29</v>
      </c>
      <c r="C16" s="2" t="s">
        <v>94</v>
      </c>
      <c r="D16" s="2" t="s">
        <v>112</v>
      </c>
    </row>
    <row r="17" spans="1:4" x14ac:dyDescent="0.25">
      <c r="A17" s="1" t="s">
        <v>78</v>
      </c>
      <c r="B17" s="2" t="s">
        <v>30</v>
      </c>
      <c r="C17" s="2" t="s">
        <v>95</v>
      </c>
      <c r="D17" s="2" t="s">
        <v>113</v>
      </c>
    </row>
    <row r="18" spans="1:4" x14ac:dyDescent="0.25">
      <c r="A18" s="1" t="s">
        <v>77</v>
      </c>
      <c r="B18" s="2" t="s">
        <v>29</v>
      </c>
      <c r="C18" s="2" t="s">
        <v>94</v>
      </c>
      <c r="D18" s="2" t="s">
        <v>112</v>
      </c>
    </row>
    <row r="19" spans="1:4" x14ac:dyDescent="0.25">
      <c r="A19" s="1" t="s">
        <v>186</v>
      </c>
      <c r="B19" s="2" t="s">
        <v>31</v>
      </c>
      <c r="C19" s="2" t="s">
        <v>145</v>
      </c>
      <c r="D19" s="2" t="s">
        <v>144</v>
      </c>
    </row>
    <row r="20" spans="1:4" x14ac:dyDescent="0.25">
      <c r="A20" s="1" t="s">
        <v>79</v>
      </c>
      <c r="B20" s="2" t="s">
        <v>38</v>
      </c>
      <c r="C20" s="2" t="s">
        <v>162</v>
      </c>
      <c r="D20" s="2" t="s">
        <v>146</v>
      </c>
    </row>
    <row r="21" spans="1:4" x14ac:dyDescent="0.25">
      <c r="A21" s="2" t="s">
        <v>80</v>
      </c>
      <c r="B21" s="2" t="s">
        <v>14</v>
      </c>
      <c r="C21" s="2" t="s">
        <v>199</v>
      </c>
      <c r="D21" s="2" t="s">
        <v>14</v>
      </c>
    </row>
    <row r="22" spans="1:4" x14ac:dyDescent="0.25">
      <c r="A22" t="s">
        <v>204</v>
      </c>
      <c r="B22" t="s">
        <v>32</v>
      </c>
      <c r="C22" t="s">
        <v>96</v>
      </c>
      <c r="D22" s="2" t="s">
        <v>114</v>
      </c>
    </row>
    <row r="23" spans="1:4" x14ac:dyDescent="0.25">
      <c r="A23" t="s">
        <v>206</v>
      </c>
      <c r="B23" t="s">
        <v>33</v>
      </c>
      <c r="C23" t="s">
        <v>205</v>
      </c>
      <c r="D23" s="2" t="s">
        <v>115</v>
      </c>
    </row>
    <row r="24" spans="1:4" x14ac:dyDescent="0.25">
      <c r="A24" t="s">
        <v>207</v>
      </c>
      <c r="B24" t="s">
        <v>34</v>
      </c>
      <c r="C24" t="s">
        <v>97</v>
      </c>
      <c r="D24" s="2" t="s">
        <v>116</v>
      </c>
    </row>
    <row r="25" spans="1:4" x14ac:dyDescent="0.25">
      <c r="A25" t="s">
        <v>208</v>
      </c>
      <c r="B25" t="s">
        <v>35</v>
      </c>
      <c r="C25" t="s">
        <v>98</v>
      </c>
      <c r="D25" s="2" t="s">
        <v>117</v>
      </c>
    </row>
    <row r="26" spans="1:4" x14ac:dyDescent="0.25">
      <c r="A26" t="s">
        <v>81</v>
      </c>
      <c r="B26" t="s">
        <v>36</v>
      </c>
      <c r="C26" t="s">
        <v>99</v>
      </c>
      <c r="D26" s="2" t="s">
        <v>118</v>
      </c>
    </row>
    <row r="27" spans="1:4" x14ac:dyDescent="0.25">
      <c r="A27" t="s">
        <v>82</v>
      </c>
      <c r="B27" t="s">
        <v>37</v>
      </c>
      <c r="C27" t="s">
        <v>100</v>
      </c>
      <c r="D27" s="2" t="s">
        <v>119</v>
      </c>
    </row>
    <row r="28" spans="1:4" x14ac:dyDescent="0.25">
      <c r="A28" t="s">
        <v>220</v>
      </c>
      <c r="B28" t="s">
        <v>221</v>
      </c>
      <c r="C28" t="s">
        <v>222</v>
      </c>
      <c r="D28" s="2" t="s">
        <v>223</v>
      </c>
    </row>
    <row r="29" spans="1:4" x14ac:dyDescent="0.25">
      <c r="A29" t="s">
        <v>185</v>
      </c>
      <c r="B29" t="s">
        <v>190</v>
      </c>
      <c r="C29" t="s">
        <v>190</v>
      </c>
      <c r="D29" t="s">
        <v>190</v>
      </c>
    </row>
    <row r="30" spans="1:4" x14ac:dyDescent="0.25">
      <c r="A30" t="s">
        <v>83</v>
      </c>
      <c r="B30" t="s">
        <v>39</v>
      </c>
      <c r="C30" t="s">
        <v>101</v>
      </c>
      <c r="D30" s="2" t="s">
        <v>121</v>
      </c>
    </row>
    <row r="31" spans="1:4" x14ac:dyDescent="0.25">
      <c r="A31" t="s">
        <v>84</v>
      </c>
      <c r="B31" t="s">
        <v>25</v>
      </c>
      <c r="C31" t="s">
        <v>210</v>
      </c>
      <c r="D31" s="2" t="s">
        <v>209</v>
      </c>
    </row>
    <row r="32" spans="1:4" x14ac:dyDescent="0.25">
      <c r="A32" t="s">
        <v>85</v>
      </c>
      <c r="B32" t="s">
        <v>43</v>
      </c>
      <c r="C32" t="s">
        <v>102</v>
      </c>
      <c r="D32" s="2" t="s">
        <v>122</v>
      </c>
    </row>
    <row r="33" spans="1:4" x14ac:dyDescent="0.25">
      <c r="A33" t="s">
        <v>86</v>
      </c>
      <c r="B33" t="s">
        <v>40</v>
      </c>
      <c r="C33" t="s">
        <v>103</v>
      </c>
      <c r="D33" s="2" t="s">
        <v>123</v>
      </c>
    </row>
    <row r="34" spans="1:4" x14ac:dyDescent="0.25">
      <c r="A34" t="s">
        <v>87</v>
      </c>
      <c r="B34" t="s">
        <v>41</v>
      </c>
      <c r="C34" t="s">
        <v>104</v>
      </c>
      <c r="D34" s="2" t="s">
        <v>124</v>
      </c>
    </row>
    <row r="35" spans="1:4" x14ac:dyDescent="0.25">
      <c r="A35" s="1" t="s">
        <v>88</v>
      </c>
      <c r="B35" t="s">
        <v>42</v>
      </c>
      <c r="C35" t="s">
        <v>105</v>
      </c>
      <c r="D35" s="2" t="s">
        <v>125</v>
      </c>
    </row>
    <row r="36" spans="1:4" x14ac:dyDescent="0.25">
      <c r="A36" t="s">
        <v>89</v>
      </c>
      <c r="B36" s="30" t="s">
        <v>44</v>
      </c>
      <c r="C36" t="s">
        <v>106</v>
      </c>
      <c r="D36" s="2" t="s">
        <v>108</v>
      </c>
    </row>
    <row r="37" spans="1:4" x14ac:dyDescent="0.25">
      <c r="A37" s="1" t="s">
        <v>191</v>
      </c>
      <c r="B37" t="s">
        <v>13</v>
      </c>
      <c r="C37" s="2" t="s">
        <v>198</v>
      </c>
      <c r="D37" s="2" t="s">
        <v>13</v>
      </c>
    </row>
    <row r="38" spans="1:4" x14ac:dyDescent="0.25">
      <c r="A38" t="s">
        <v>90</v>
      </c>
      <c r="B38" t="s">
        <v>45</v>
      </c>
      <c r="C38" t="s">
        <v>107</v>
      </c>
      <c r="D38" s="2" t="s">
        <v>120</v>
      </c>
    </row>
    <row r="39" spans="1:4" x14ac:dyDescent="0.25">
      <c r="A39" s="47" t="s">
        <v>202</v>
      </c>
      <c r="B39" t="s">
        <v>201</v>
      </c>
      <c r="C39" s="47" t="s">
        <v>217</v>
      </c>
      <c r="D39" s="47" t="s">
        <v>218</v>
      </c>
    </row>
    <row r="40" spans="1:4" x14ac:dyDescent="0.25">
      <c r="A40" t="s">
        <v>185</v>
      </c>
      <c r="B40" t="s">
        <v>190</v>
      </c>
      <c r="C40" t="s">
        <v>190</v>
      </c>
      <c r="D40" t="s">
        <v>190</v>
      </c>
    </row>
    <row r="41" spans="1:4" x14ac:dyDescent="0.25">
      <c r="A41" t="s">
        <v>126</v>
      </c>
      <c r="B41" t="s">
        <v>46</v>
      </c>
      <c r="C41" t="s">
        <v>131</v>
      </c>
      <c r="D41" s="2" t="s">
        <v>141</v>
      </c>
    </row>
    <row r="42" spans="1:4" x14ac:dyDescent="0.25">
      <c r="A42" t="s">
        <v>127</v>
      </c>
      <c r="B42" t="s">
        <v>211</v>
      </c>
      <c r="C42" t="s">
        <v>212</v>
      </c>
      <c r="D42" s="2" t="s">
        <v>213</v>
      </c>
    </row>
    <row r="43" spans="1:4" x14ac:dyDescent="0.25">
      <c r="A43" t="s">
        <v>214</v>
      </c>
      <c r="B43" t="s">
        <v>47</v>
      </c>
      <c r="C43" t="s">
        <v>132</v>
      </c>
      <c r="D43" s="2" t="s">
        <v>142</v>
      </c>
    </row>
    <row r="44" spans="1:4" x14ac:dyDescent="0.25">
      <c r="A44" t="s">
        <v>133</v>
      </c>
      <c r="B44" t="s">
        <v>48</v>
      </c>
      <c r="C44" t="s">
        <v>133</v>
      </c>
      <c r="D44" t="s">
        <v>133</v>
      </c>
    </row>
    <row r="45" spans="1:4" x14ac:dyDescent="0.25">
      <c r="A45" t="s">
        <v>49</v>
      </c>
      <c r="B45" t="s">
        <v>49</v>
      </c>
      <c r="C45" t="s">
        <v>49</v>
      </c>
      <c r="D45" t="s">
        <v>49</v>
      </c>
    </row>
    <row r="46" spans="1:4" x14ac:dyDescent="0.25">
      <c r="A46" t="s">
        <v>134</v>
      </c>
      <c r="B46" t="s">
        <v>50</v>
      </c>
      <c r="C46" t="s">
        <v>134</v>
      </c>
      <c r="D46" t="s">
        <v>134</v>
      </c>
    </row>
    <row r="47" spans="1:4" x14ac:dyDescent="0.25">
      <c r="A47" t="s">
        <v>128</v>
      </c>
      <c r="B47" t="s">
        <v>53</v>
      </c>
      <c r="C47" t="s">
        <v>137</v>
      </c>
      <c r="D47" t="s">
        <v>224</v>
      </c>
    </row>
    <row r="48" spans="1:4" x14ac:dyDescent="0.25">
      <c r="A48" t="s">
        <v>225</v>
      </c>
      <c r="B48" t="s">
        <v>226</v>
      </c>
      <c r="C48" t="s">
        <v>227</v>
      </c>
      <c r="D48" t="s">
        <v>228</v>
      </c>
    </row>
    <row r="49" spans="1:4" x14ac:dyDescent="0.25">
      <c r="A49" t="s">
        <v>135</v>
      </c>
      <c r="B49" t="s">
        <v>51</v>
      </c>
      <c r="C49" t="s">
        <v>135</v>
      </c>
      <c r="D49" t="s">
        <v>135</v>
      </c>
    </row>
    <row r="50" spans="1:4" x14ac:dyDescent="0.25">
      <c r="A50" t="s">
        <v>184</v>
      </c>
      <c r="B50" t="s">
        <v>183</v>
      </c>
      <c r="C50" t="s">
        <v>184</v>
      </c>
      <c r="D50" t="s">
        <v>184</v>
      </c>
    </row>
    <row r="51" spans="1:4" x14ac:dyDescent="0.25">
      <c r="A51" t="s">
        <v>136</v>
      </c>
      <c r="B51" t="s">
        <v>52</v>
      </c>
      <c r="C51" t="s">
        <v>136</v>
      </c>
      <c r="D51" t="s">
        <v>136</v>
      </c>
    </row>
    <row r="52" spans="1:4" x14ac:dyDescent="0.25">
      <c r="A52" t="s">
        <v>128</v>
      </c>
      <c r="B52" t="s">
        <v>53</v>
      </c>
      <c r="C52" t="s">
        <v>137</v>
      </c>
      <c r="D52" t="s">
        <v>224</v>
      </c>
    </row>
    <row r="53" spans="1:4" x14ac:dyDescent="0.25">
      <c r="A53" t="s">
        <v>193</v>
      </c>
      <c r="B53" t="s">
        <v>13</v>
      </c>
      <c r="C53" t="s">
        <v>192</v>
      </c>
      <c r="D53" t="s">
        <v>13</v>
      </c>
    </row>
    <row r="54" spans="1:4" x14ac:dyDescent="0.25">
      <c r="A54" s="101" t="s">
        <v>194</v>
      </c>
      <c r="B54" s="101" t="s">
        <v>195</v>
      </c>
      <c r="C54" s="101" t="s">
        <v>196</v>
      </c>
      <c r="D54" s="101" t="s">
        <v>197</v>
      </c>
    </row>
    <row r="55" spans="1:4" x14ac:dyDescent="0.25">
      <c r="A55" s="45" t="s">
        <v>129</v>
      </c>
      <c r="B55" t="s">
        <v>54</v>
      </c>
      <c r="C55" t="s">
        <v>138</v>
      </c>
      <c r="D55" t="s">
        <v>143</v>
      </c>
    </row>
    <row r="56" spans="1:4" x14ac:dyDescent="0.25">
      <c r="A56" s="47" t="s">
        <v>187</v>
      </c>
      <c r="B56" t="s">
        <v>215</v>
      </c>
      <c r="C56" t="s">
        <v>139</v>
      </c>
      <c r="D56" t="s">
        <v>148</v>
      </c>
    </row>
    <row r="57" spans="1:4" x14ac:dyDescent="0.25">
      <c r="A57" s="47" t="s">
        <v>188</v>
      </c>
      <c r="B57" t="s">
        <v>216</v>
      </c>
      <c r="C57" t="s">
        <v>140</v>
      </c>
      <c r="D57" t="s">
        <v>147</v>
      </c>
    </row>
    <row r="58" spans="1:4" x14ac:dyDescent="0.25">
      <c r="A58" s="77" t="s">
        <v>150</v>
      </c>
      <c r="B58" s="77"/>
      <c r="C58" s="77"/>
      <c r="D58" s="77"/>
    </row>
    <row r="59" spans="1:4" x14ac:dyDescent="0.25">
      <c r="A59" s="80" t="s">
        <v>167</v>
      </c>
      <c r="B59" s="2" t="s">
        <v>152</v>
      </c>
      <c r="C59" s="2" t="s">
        <v>160</v>
      </c>
      <c r="D59" s="2" t="s">
        <v>156</v>
      </c>
    </row>
    <row r="60" spans="1:4" x14ac:dyDescent="0.25">
      <c r="A60" s="80" t="s">
        <v>166</v>
      </c>
      <c r="B60" s="2" t="s">
        <v>153</v>
      </c>
      <c r="C60" s="2" t="s">
        <v>161</v>
      </c>
      <c r="D60" s="2" t="s">
        <v>157</v>
      </c>
    </row>
    <row r="61" spans="1:4" x14ac:dyDescent="0.25">
      <c r="A61" s="1" t="s">
        <v>189</v>
      </c>
      <c r="B61" s="2" t="s">
        <v>154</v>
      </c>
      <c r="C61" s="2" t="s">
        <v>163</v>
      </c>
      <c r="D61" s="2" t="s">
        <v>158</v>
      </c>
    </row>
    <row r="62" spans="1:4" x14ac:dyDescent="0.25">
      <c r="A62" s="1" t="s">
        <v>165</v>
      </c>
      <c r="B62" s="2" t="s">
        <v>155</v>
      </c>
      <c r="C62" s="2" t="s">
        <v>164</v>
      </c>
      <c r="D62" s="2" t="s">
        <v>159</v>
      </c>
    </row>
    <row r="63" spans="1:4" x14ac:dyDescent="0.25">
      <c r="A63" s="81" t="s">
        <v>179</v>
      </c>
      <c r="B63" s="9" t="s">
        <v>180</v>
      </c>
      <c r="C63" s="81" t="s">
        <v>181</v>
      </c>
      <c r="D63" s="81" t="s">
        <v>182</v>
      </c>
    </row>
    <row r="64" spans="1:4" x14ac:dyDescent="0.25">
      <c r="A64" s="81" t="s">
        <v>178</v>
      </c>
      <c r="B64" s="9" t="s">
        <v>149</v>
      </c>
      <c r="C64" s="81" t="s">
        <v>177</v>
      </c>
      <c r="D64" s="81" t="s">
        <v>176</v>
      </c>
    </row>
    <row r="65" spans="1:5" x14ac:dyDescent="0.25">
      <c r="A65" s="77" t="s">
        <v>151</v>
      </c>
      <c r="B65" s="77"/>
      <c r="C65" s="77"/>
      <c r="D65" s="77"/>
      <c r="E65" s="77"/>
    </row>
    <row r="66" spans="1:5" x14ac:dyDescent="0.25">
      <c r="A66" t="s">
        <v>170</v>
      </c>
      <c r="B66" s="79" t="s">
        <v>168</v>
      </c>
      <c r="C66" t="s">
        <v>171</v>
      </c>
      <c r="D66" s="1" t="s">
        <v>172</v>
      </c>
      <c r="E66" s="77" t="str">
        <f>IF(desc!$B$1=1,desc!$A66,IF(desc!$B$1=2,desc!$B66,IF(desc!$B$1=3,desc!$C66,desc!$D66)))</f>
        <v>Nombre de clients à la téléphonie fixe selon le type de contrat</v>
      </c>
    </row>
    <row r="67" spans="1:5" x14ac:dyDescent="0.25">
      <c r="A67" t="s">
        <v>174</v>
      </c>
      <c r="B67" t="s">
        <v>169</v>
      </c>
      <c r="C67" t="s">
        <v>175</v>
      </c>
      <c r="D67" s="45" t="s">
        <v>173</v>
      </c>
      <c r="E67" s="77" t="str">
        <f>IF(desc!$B$1=1,desc!$A67,IF(desc!$B$1=2,desc!$B67,IF(desc!$B$1=3,desc!$C67,desc!$D67)))</f>
        <v>En milliers</v>
      </c>
    </row>
    <row r="69" spans="1:5" x14ac:dyDescent="0.25">
      <c r="B69" s="7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Diagramme</vt:lpstr>
      </vt:variant>
      <vt:variant>
        <vt:i4>2</vt:i4>
      </vt:variant>
    </vt:vector>
  </HeadingPairs>
  <TitlesOfParts>
    <vt:vector size="9" baseType="lpstr">
      <vt:lpstr>Intro</vt:lpstr>
      <vt:lpstr>Tab_SF1A</vt:lpstr>
      <vt:lpstr>Tab_SF1A masqué</vt:lpstr>
      <vt:lpstr>Tab_SF1PM</vt:lpstr>
      <vt:lpstr>Tab_SF1PM masqué</vt:lpstr>
      <vt:lpstr>Tab_SF1B</vt:lpstr>
      <vt:lpstr>Graph_SF1PM masqué</vt:lpstr>
      <vt:lpstr>GraphSF1A</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2016-12-07T15:24:35Z</cp:lastPrinted>
  <dcterms:created xsi:type="dcterms:W3CDTF">2016-10-25T06:43:27Z</dcterms:created>
  <dcterms:modified xsi:type="dcterms:W3CDTF">2020-03-16T10:25:41Z</dcterms:modified>
</cp:coreProperties>
</file>