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tableaux\"/>
    </mc:Choice>
  </mc:AlternateContent>
  <bookViews>
    <workbookView xWindow="0" yWindow="0" windowWidth="28800" windowHeight="12350"/>
  </bookViews>
  <sheets>
    <sheet name="Intro" sheetId="1" r:id="rId1"/>
    <sheet name="Tab_SF2A" sheetId="7" r:id="rId2"/>
    <sheet name="Tab_SF2B" sheetId="9" r:id="rId3"/>
    <sheet name="Tab_SF2C" sheetId="11" r:id="rId4"/>
    <sheet name="Tab_SF3A" sheetId="13" r:id="rId5"/>
    <sheet name="Tab_SF3A masqué" sheetId="16" state="hidden" r:id="rId6"/>
    <sheet name="Tab_SF3B" sheetId="14" r:id="rId7"/>
    <sheet name="Tab_SF3PM" sheetId="15" r:id="rId8"/>
    <sheet name="Tab_SF5" sheetId="10" r:id="rId9"/>
    <sheet name="Tab_SF4" sheetId="12" r:id="rId10"/>
    <sheet name="GraphSF3A" sheetId="17" r:id="rId11"/>
    <sheet name="GraphSF3B" sheetId="18" r:id="rId12"/>
    <sheet name="GraphSF4" sheetId="20" r:id="rId13"/>
    <sheet name="desc" sheetId="8" state="veryHidden" r:id="rId14"/>
  </sheets>
  <definedNames>
    <definedName name="_GoBack" localSheetId="4">Tab_SF3A!$A$33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2" l="1"/>
  <c r="A1" i="12"/>
  <c r="A11" i="12" l="1"/>
  <c r="A11" i="10"/>
  <c r="A12" i="15"/>
  <c r="A11" i="15"/>
  <c r="A31" i="16"/>
  <c r="A31" i="13"/>
  <c r="W9" i="11"/>
  <c r="W10" i="11"/>
  <c r="W11" i="11"/>
  <c r="W15" i="11"/>
  <c r="W16" i="11"/>
  <c r="W17" i="11"/>
  <c r="W21" i="11"/>
  <c r="W22" i="11"/>
  <c r="W23" i="11"/>
  <c r="W27" i="11"/>
  <c r="W28" i="11"/>
  <c r="W29" i="11"/>
  <c r="W32" i="11"/>
  <c r="W33" i="11"/>
  <c r="W34" i="11"/>
  <c r="W36" i="11"/>
  <c r="W37" i="11"/>
  <c r="W38" i="11"/>
  <c r="W40" i="11"/>
  <c r="W41" i="11"/>
  <c r="W42" i="11"/>
  <c r="W44" i="11"/>
  <c r="W45" i="11"/>
  <c r="W46" i="11"/>
  <c r="W48" i="11"/>
  <c r="W49" i="11"/>
  <c r="W50" i="11"/>
  <c r="W54" i="11"/>
  <c r="W55" i="11"/>
  <c r="W56" i="11"/>
  <c r="A54" i="11"/>
  <c r="A27" i="11"/>
  <c r="A21" i="11"/>
  <c r="A15" i="11"/>
  <c r="A9" i="11"/>
  <c r="W9" i="9"/>
  <c r="W10" i="9"/>
  <c r="W11" i="9"/>
  <c r="W15" i="9"/>
  <c r="W16" i="9"/>
  <c r="W17" i="9"/>
  <c r="W21" i="9"/>
  <c r="W22" i="9"/>
  <c r="W23" i="9"/>
  <c r="W27" i="9"/>
  <c r="W28" i="9"/>
  <c r="W29" i="9"/>
  <c r="W32" i="9"/>
  <c r="W33" i="9"/>
  <c r="W34" i="9"/>
  <c r="W36" i="9"/>
  <c r="W37" i="9"/>
  <c r="W38" i="9"/>
  <c r="W40" i="9"/>
  <c r="W41" i="9"/>
  <c r="W42" i="9"/>
  <c r="W44" i="9"/>
  <c r="W45" i="9"/>
  <c r="W46" i="9"/>
  <c r="W48" i="9"/>
  <c r="W49" i="9"/>
  <c r="W50" i="9"/>
  <c r="W54" i="9"/>
  <c r="W55" i="9"/>
  <c r="W56" i="9"/>
  <c r="A59" i="9"/>
  <c r="A54" i="9"/>
  <c r="A27" i="9"/>
  <c r="A21" i="9"/>
  <c r="A15" i="9"/>
  <c r="A9" i="9"/>
  <c r="W9" i="7"/>
  <c r="W10" i="7"/>
  <c r="W11" i="7"/>
  <c r="W15" i="7"/>
  <c r="W16" i="7"/>
  <c r="W17" i="7"/>
  <c r="W21" i="7"/>
  <c r="W22" i="7"/>
  <c r="W23" i="7"/>
  <c r="W27" i="7"/>
  <c r="W28" i="7"/>
  <c r="W29" i="7"/>
  <c r="W32" i="7"/>
  <c r="W33" i="7"/>
  <c r="W34" i="7"/>
  <c r="W36" i="7"/>
  <c r="W37" i="7"/>
  <c r="W38" i="7"/>
  <c r="W40" i="7"/>
  <c r="W41" i="7"/>
  <c r="W42" i="7"/>
  <c r="W44" i="7"/>
  <c r="W45" i="7"/>
  <c r="W46" i="7"/>
  <c r="W48" i="7"/>
  <c r="W49" i="7"/>
  <c r="W50" i="7"/>
  <c r="W54" i="7"/>
  <c r="W55" i="7"/>
  <c r="W56" i="7"/>
  <c r="A59" i="7"/>
  <c r="A54" i="7"/>
  <c r="A27" i="7"/>
  <c r="A21" i="7"/>
  <c r="A15" i="7"/>
  <c r="A14" i="7"/>
  <c r="A9" i="7"/>
  <c r="A8" i="7"/>
  <c r="A24" i="16" l="1"/>
  <c r="A16" i="16"/>
  <c r="A8" i="16"/>
  <c r="B24" i="13" l="1"/>
  <c r="C24" i="13"/>
  <c r="D24" i="13"/>
  <c r="E24" i="13"/>
  <c r="F24" i="13"/>
  <c r="G24" i="13"/>
  <c r="H24" i="13"/>
  <c r="I24" i="13"/>
  <c r="J24" i="13"/>
  <c r="K24" i="13"/>
  <c r="L24" i="13"/>
  <c r="M24" i="13"/>
  <c r="N24" i="13"/>
  <c r="O24" i="13"/>
  <c r="P24" i="13"/>
  <c r="Q24" i="13"/>
  <c r="R24" i="13"/>
  <c r="U24" i="13"/>
  <c r="T24" i="13"/>
  <c r="S24" i="13"/>
  <c r="A24" i="13" l="1"/>
  <c r="A16" i="13"/>
  <c r="A8" i="13"/>
  <c r="C24" i="16"/>
  <c r="D24" i="16"/>
  <c r="E24" i="16"/>
  <c r="F24" i="16"/>
  <c r="G24" i="16"/>
  <c r="H24" i="16"/>
  <c r="I24" i="16"/>
  <c r="J24" i="16"/>
  <c r="K24" i="16"/>
  <c r="L24" i="16"/>
  <c r="M24" i="16"/>
  <c r="N24" i="16"/>
  <c r="O24" i="16"/>
  <c r="P24" i="16"/>
  <c r="Q24" i="16"/>
  <c r="R24" i="16"/>
  <c r="B24" i="16"/>
  <c r="C8" i="16"/>
  <c r="D8" i="16"/>
  <c r="E8" i="16"/>
  <c r="F8" i="16"/>
  <c r="G8" i="16"/>
  <c r="H8" i="16"/>
  <c r="I8" i="16"/>
  <c r="J8" i="16"/>
  <c r="K8" i="16"/>
  <c r="L8" i="16"/>
  <c r="M8" i="16"/>
  <c r="N8" i="16"/>
  <c r="O8" i="16"/>
  <c r="P8" i="16"/>
  <c r="Q8" i="16"/>
  <c r="R8" i="16"/>
  <c r="B8" i="16"/>
  <c r="X8" i="13" l="1"/>
  <c r="X16" i="13"/>
  <c r="X24" i="13"/>
  <c r="X4" i="16"/>
  <c r="W7" i="14"/>
  <c r="W8" i="14"/>
  <c r="W9" i="14"/>
  <c r="W10" i="14"/>
  <c r="W12" i="14"/>
  <c r="W13" i="14"/>
  <c r="W14" i="14"/>
  <c r="W15" i="14"/>
  <c r="W16" i="14"/>
  <c r="W18" i="14"/>
  <c r="W19" i="14"/>
  <c r="W20" i="14"/>
  <c r="W21" i="14"/>
  <c r="W22" i="14"/>
  <c r="W6" i="14"/>
  <c r="X25" i="13"/>
  <c r="X26" i="13"/>
  <c r="X27" i="13"/>
  <c r="X28" i="13"/>
  <c r="X17" i="13"/>
  <c r="X18" i="13"/>
  <c r="X19" i="13"/>
  <c r="X20" i="13"/>
  <c r="X11" i="13"/>
  <c r="X12" i="13"/>
  <c r="X9" i="13"/>
  <c r="X10" i="13"/>
  <c r="A33" i="16" l="1"/>
  <c r="A12" i="12"/>
  <c r="A14" i="15"/>
  <c r="A27" i="14" l="1"/>
  <c r="A33" i="13"/>
  <c r="A30" i="13"/>
  <c r="U16" i="13" l="1"/>
  <c r="T16" i="13"/>
  <c r="S16" i="13"/>
  <c r="R16" i="13"/>
  <c r="Q16" i="13"/>
  <c r="P16" i="13"/>
  <c r="O16" i="13"/>
  <c r="N16" i="13"/>
  <c r="M16" i="13"/>
  <c r="L16" i="13"/>
  <c r="K16" i="13"/>
  <c r="J16" i="13"/>
  <c r="I16" i="13"/>
  <c r="H16" i="13"/>
  <c r="G16" i="13"/>
  <c r="F16" i="13"/>
  <c r="E16" i="13"/>
  <c r="D16" i="13"/>
  <c r="C16" i="13"/>
  <c r="B16" i="13"/>
  <c r="U6" i="16" l="1"/>
  <c r="U4" i="16" l="1"/>
  <c r="U7" i="16"/>
  <c r="U8" i="16" s="1"/>
  <c r="X8" i="16" s="1"/>
  <c r="U9" i="16"/>
  <c r="X9" i="16" s="1"/>
  <c r="U10" i="16"/>
  <c r="X10" i="16" s="1"/>
  <c r="U11" i="16"/>
  <c r="X11" i="16" s="1"/>
  <c r="U12" i="16"/>
  <c r="X12" i="16" s="1"/>
  <c r="U14" i="16"/>
  <c r="U15" i="16"/>
  <c r="U17" i="16"/>
  <c r="X17" i="16" s="1"/>
  <c r="U18" i="16"/>
  <c r="X18" i="16" s="1"/>
  <c r="U19" i="16"/>
  <c r="X19" i="16" s="1"/>
  <c r="U20" i="16"/>
  <c r="X20" i="16" s="1"/>
  <c r="U22" i="16"/>
  <c r="U23" i="16"/>
  <c r="U25" i="16"/>
  <c r="X25" i="16" s="1"/>
  <c r="U26" i="16"/>
  <c r="X26" i="16" s="1"/>
  <c r="U27" i="16"/>
  <c r="X27" i="16" s="1"/>
  <c r="U28" i="16"/>
  <c r="X28" i="16" s="1"/>
  <c r="U24" i="16" l="1"/>
  <c r="X24" i="16" s="1"/>
  <c r="U16" i="16"/>
  <c r="X16" i="16" s="1"/>
  <c r="W4" i="14" l="1"/>
  <c r="X4" i="13"/>
  <c r="A32" i="13"/>
  <c r="T4" i="16" l="1"/>
  <c r="T6" i="16"/>
  <c r="T7" i="16"/>
  <c r="T9" i="16"/>
  <c r="T10" i="16"/>
  <c r="T11" i="16"/>
  <c r="T12" i="16"/>
  <c r="T14" i="16"/>
  <c r="T15" i="16"/>
  <c r="T17" i="16"/>
  <c r="T18" i="16"/>
  <c r="T19" i="16"/>
  <c r="T20" i="16"/>
  <c r="T22" i="16"/>
  <c r="T23" i="16"/>
  <c r="T25" i="16"/>
  <c r="T26" i="16"/>
  <c r="T27" i="16"/>
  <c r="T28" i="16"/>
  <c r="S28" i="16"/>
  <c r="S27" i="16"/>
  <c r="S26" i="16"/>
  <c r="S25" i="16"/>
  <c r="S23" i="16"/>
  <c r="S22" i="16"/>
  <c r="S24" i="16" s="1"/>
  <c r="S20" i="16"/>
  <c r="S19" i="16"/>
  <c r="S18" i="16"/>
  <c r="S17" i="16"/>
  <c r="S15" i="16"/>
  <c r="S14" i="16"/>
  <c r="S12" i="16"/>
  <c r="S11" i="16"/>
  <c r="S10" i="16"/>
  <c r="S9" i="16"/>
  <c r="S7" i="16"/>
  <c r="S6" i="16"/>
  <c r="S8" i="16" s="1"/>
  <c r="S4" i="16"/>
  <c r="T24" i="16" l="1"/>
  <c r="T8" i="16"/>
  <c r="T16" i="16"/>
  <c r="E294" i="8" l="1"/>
  <c r="E291" i="8" l="1"/>
  <c r="E292" i="8"/>
  <c r="E293" i="8"/>
  <c r="E290" i="8"/>
  <c r="C16" i="16" l="1"/>
  <c r="D16" i="16"/>
  <c r="E16" i="16"/>
  <c r="F16" i="16"/>
  <c r="G16" i="16"/>
  <c r="H16" i="16"/>
  <c r="I16" i="16"/>
  <c r="J16" i="16"/>
  <c r="K16" i="16"/>
  <c r="L16" i="16"/>
  <c r="M16" i="16"/>
  <c r="N16" i="16"/>
  <c r="O16" i="16"/>
  <c r="P16" i="16"/>
  <c r="Q16" i="16"/>
  <c r="R16" i="16"/>
  <c r="S16" i="16"/>
  <c r="B16" i="16"/>
  <c r="A32" i="16"/>
  <c r="A30" i="16"/>
  <c r="A29" i="16"/>
  <c r="A28" i="16"/>
  <c r="A27" i="16"/>
  <c r="A26" i="16"/>
  <c r="A25" i="16"/>
  <c r="A23" i="16"/>
  <c r="A22" i="16"/>
  <c r="A21" i="16"/>
  <c r="A20" i="16"/>
  <c r="A19" i="16"/>
  <c r="A18" i="16"/>
  <c r="A17" i="16"/>
  <c r="A15" i="16"/>
  <c r="A14" i="16"/>
  <c r="A13" i="16"/>
  <c r="A12" i="16"/>
  <c r="A11" i="16"/>
  <c r="A10" i="16"/>
  <c r="A9" i="16"/>
  <c r="A7" i="16"/>
  <c r="A6" i="16"/>
  <c r="A5" i="16"/>
  <c r="A2" i="16"/>
  <c r="A1" i="16"/>
  <c r="W4" i="9" l="1"/>
  <c r="A26" i="14" l="1"/>
  <c r="A29" i="14"/>
  <c r="A28" i="14"/>
  <c r="A25" i="14"/>
  <c r="A24" i="14"/>
  <c r="A28" i="13" l="1"/>
  <c r="A27" i="13"/>
  <c r="A26" i="13"/>
  <c r="A25" i="13"/>
  <c r="A23" i="13"/>
  <c r="A22" i="13"/>
  <c r="A50" i="7" l="1"/>
  <c r="A49" i="7"/>
  <c r="A48" i="7"/>
  <c r="A47" i="7"/>
  <c r="A46" i="7"/>
  <c r="A45" i="7"/>
  <c r="A44" i="7"/>
  <c r="A43" i="7"/>
  <c r="A42" i="7"/>
  <c r="A41" i="7"/>
  <c r="A40" i="7"/>
  <c r="A39" i="7"/>
  <c r="A38" i="7"/>
  <c r="A37" i="7"/>
  <c r="A36" i="7"/>
  <c r="A35" i="7"/>
  <c r="A34" i="7"/>
  <c r="A33" i="7"/>
  <c r="A32" i="7"/>
  <c r="A15" i="15" l="1"/>
  <c r="A13" i="15"/>
  <c r="A6" i="15"/>
  <c r="A7" i="15"/>
  <c r="A8" i="15"/>
  <c r="A9" i="15"/>
  <c r="A10" i="15"/>
  <c r="A5" i="15"/>
  <c r="A4" i="15"/>
  <c r="A2" i="15"/>
  <c r="A1" i="15"/>
  <c r="A1" i="10"/>
  <c r="A10" i="10"/>
  <c r="A9" i="10"/>
  <c r="A8" i="10"/>
  <c r="A7" i="10"/>
  <c r="A6" i="10"/>
  <c r="A5" i="10"/>
  <c r="A2" i="10"/>
  <c r="A9" i="14"/>
  <c r="A10" i="14"/>
  <c r="A11" i="14"/>
  <c r="A12" i="14"/>
  <c r="A13" i="14"/>
  <c r="A14" i="14"/>
  <c r="A15" i="14"/>
  <c r="A16" i="14"/>
  <c r="A17" i="14"/>
  <c r="A18" i="14"/>
  <c r="A19" i="14"/>
  <c r="A20" i="14"/>
  <c r="A21" i="14"/>
  <c r="A22" i="14"/>
  <c r="A23" i="14"/>
  <c r="A8" i="14"/>
  <c r="A7" i="14"/>
  <c r="A6" i="14"/>
  <c r="A5" i="14"/>
  <c r="A2" i="14"/>
  <c r="A1" i="14"/>
  <c r="A29" i="13"/>
  <c r="A7" i="13"/>
  <c r="A9" i="13"/>
  <c r="A10" i="13"/>
  <c r="A11" i="13"/>
  <c r="A12" i="13"/>
  <c r="A13" i="13"/>
  <c r="A14" i="13"/>
  <c r="A15" i="13"/>
  <c r="A17" i="13"/>
  <c r="A18" i="13"/>
  <c r="A19" i="13"/>
  <c r="A20" i="13"/>
  <c r="A21" i="13"/>
  <c r="A6" i="13"/>
  <c r="A5" i="13"/>
  <c r="A2" i="13"/>
  <c r="A1" i="13"/>
  <c r="W4" i="11"/>
  <c r="D18" i="1"/>
  <c r="D19" i="1"/>
  <c r="D20" i="1"/>
  <c r="A13" i="12" l="1"/>
  <c r="A10" i="12"/>
  <c r="X4" i="12"/>
  <c r="A8" i="12"/>
  <c r="A9" i="12"/>
  <c r="A6" i="12"/>
  <c r="A7" i="12"/>
  <c r="A5" i="12"/>
  <c r="A35" i="11"/>
  <c r="A36" i="11"/>
  <c r="A37" i="11"/>
  <c r="A38" i="11"/>
  <c r="A39" i="11"/>
  <c r="A40" i="11"/>
  <c r="A41" i="11"/>
  <c r="A42" i="11"/>
  <c r="A43" i="11"/>
  <c r="A44" i="11"/>
  <c r="A45" i="11"/>
  <c r="A46" i="11"/>
  <c r="A47" i="11"/>
  <c r="A48" i="11"/>
  <c r="A49" i="11"/>
  <c r="A50" i="11"/>
  <c r="A51" i="11"/>
  <c r="A52" i="11"/>
  <c r="A53" i="11"/>
  <c r="A55" i="11"/>
  <c r="A56" i="11"/>
  <c r="A57" i="11"/>
  <c r="A58" i="11"/>
  <c r="A11" i="11"/>
  <c r="A12" i="11"/>
  <c r="A13" i="11"/>
  <c r="A14" i="11"/>
  <c r="A16" i="11"/>
  <c r="A17" i="11"/>
  <c r="A18" i="11"/>
  <c r="A19" i="11"/>
  <c r="A20" i="11"/>
  <c r="A22" i="11"/>
  <c r="A23" i="11"/>
  <c r="A24" i="11"/>
  <c r="A25" i="11"/>
  <c r="A26" i="11"/>
  <c r="A28" i="11"/>
  <c r="A29" i="11"/>
  <c r="A30" i="11"/>
  <c r="A31" i="11"/>
  <c r="A32" i="11"/>
  <c r="A33" i="11"/>
  <c r="A34" i="11"/>
  <c r="A10" i="11"/>
  <c r="A8" i="11"/>
  <c r="A7" i="11"/>
  <c r="A6" i="11"/>
  <c r="A5" i="11"/>
  <c r="A4" i="11"/>
  <c r="A2" i="11"/>
  <c r="A1" i="11"/>
  <c r="A57" i="7"/>
  <c r="A58" i="7"/>
  <c r="A56" i="9"/>
  <c r="A57" i="9"/>
  <c r="A58" i="9"/>
  <c r="A48" i="9"/>
  <c r="A49" i="9"/>
  <c r="A50" i="9"/>
  <c r="A51" i="9"/>
  <c r="A52" i="9"/>
  <c r="A53" i="9"/>
  <c r="A55" i="9"/>
  <c r="A43" i="9"/>
  <c r="A44" i="9"/>
  <c r="A45" i="9"/>
  <c r="A46" i="9"/>
  <c r="A47" i="9"/>
  <c r="A34" i="9"/>
  <c r="A35" i="9"/>
  <c r="A36" i="9"/>
  <c r="A37" i="9"/>
  <c r="A38" i="9"/>
  <c r="A39" i="9"/>
  <c r="A40" i="9"/>
  <c r="A41" i="9"/>
  <c r="A42" i="9"/>
  <c r="A17" i="9"/>
  <c r="A18" i="9"/>
  <c r="A19" i="9"/>
  <c r="A20" i="9"/>
  <c r="A22" i="9"/>
  <c r="A23" i="9"/>
  <c r="A24" i="9"/>
  <c r="A25" i="9"/>
  <c r="A26" i="9"/>
  <c r="A28" i="9"/>
  <c r="A29" i="9"/>
  <c r="A30" i="9"/>
  <c r="A31" i="9"/>
  <c r="A32" i="9"/>
  <c r="A33" i="9"/>
  <c r="A53" i="7" l="1"/>
  <c r="A55" i="7"/>
  <c r="A56" i="7"/>
  <c r="A51" i="7"/>
  <c r="A52" i="7"/>
  <c r="A29" i="7"/>
  <c r="A30" i="7"/>
  <c r="A31" i="7"/>
  <c r="A22" i="7"/>
  <c r="A23" i="7"/>
  <c r="A24" i="7"/>
  <c r="A25" i="7"/>
  <c r="A26" i="7"/>
  <c r="A28" i="7"/>
  <c r="A13" i="7"/>
  <c r="A16" i="7"/>
  <c r="A17" i="7"/>
  <c r="A18" i="7"/>
  <c r="A19" i="7"/>
  <c r="A20" i="7"/>
  <c r="A12" i="7"/>
  <c r="A11" i="7"/>
  <c r="D23" i="1" l="1"/>
  <c r="D17" i="1"/>
  <c r="D21" i="1"/>
  <c r="C22" i="1"/>
  <c r="A16" i="9" l="1"/>
  <c r="A14" i="9"/>
  <c r="A13" i="9"/>
  <c r="A11" i="9"/>
  <c r="A12" i="9"/>
  <c r="A6" i="9"/>
  <c r="A7" i="9"/>
  <c r="A8" i="9"/>
  <c r="A10" i="9"/>
  <c r="A5" i="9"/>
  <c r="A4" i="9"/>
  <c r="A2" i="9"/>
  <c r="A1" i="9"/>
  <c r="W4" i="7"/>
  <c r="A6" i="7"/>
  <c r="A7" i="7"/>
  <c r="A10" i="7"/>
  <c r="A5" i="7"/>
  <c r="A4" i="7"/>
  <c r="A2" i="7"/>
  <c r="A1" i="7"/>
  <c r="D16" i="1" l="1"/>
  <c r="D15" i="1"/>
  <c r="B12" i="1" l="1"/>
  <c r="C14" i="1" l="1"/>
</calcChain>
</file>

<file path=xl/sharedStrings.xml><?xml version="1.0" encoding="utf-8"?>
<sst xmlns="http://schemas.openxmlformats.org/spreadsheetml/2006/main" count="1425" uniqueCount="368">
  <si>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</si>
  <si>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</si>
  <si>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</si>
  <si>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</si>
  <si>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</si>
  <si>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</si>
  <si>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</si>
  <si>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</si>
  <si>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</si>
  <si>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</si>
  <si>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</si>
  <si>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</si>
  <si>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</si>
  <si>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</si>
  <si>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</si>
  <si>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Total</t>
  </si>
  <si>
    <t>a)</t>
  </si>
  <si>
    <t>b)</t>
  </si>
  <si>
    <t>-</t>
  </si>
  <si>
    <t>Services téléphoniques sur réseaux fixes</t>
  </si>
  <si>
    <t>Telefondienste auf dem Festnetz</t>
  </si>
  <si>
    <t>Servizi telefonici sulla rete fissa</t>
  </si>
  <si>
    <t>Telephone services on fixed networks</t>
  </si>
  <si>
    <t>Nombre de communciations</t>
  </si>
  <si>
    <t>Nombre de communications établies (en millions d'appels)</t>
  </si>
  <si>
    <t>Communications du réseau fixe vers réseau fixe</t>
  </si>
  <si>
    <t>Communications établies de manière directe (sans préfixe)</t>
  </si>
  <si>
    <t>Sur le plan local (zone urbaine)</t>
  </si>
  <si>
    <t>Sur le plan national (zone interurbaine)</t>
  </si>
  <si>
    <t>Sur le plan international</t>
  </si>
  <si>
    <t xml:space="preserve">Communications établies de manière indirecte (avec préfixe)   </t>
  </si>
  <si>
    <t xml:space="preserve">Total </t>
  </si>
  <si>
    <t>Communications établies par le biais d'un accès VoIP</t>
  </si>
  <si>
    <t>Communications du réseau fixe vers réseau fixe, total</t>
  </si>
  <si>
    <t>Total des communications réseau fixe vers réseau fixe</t>
  </si>
  <si>
    <t>Communications du réseau fixe vers un réseau mobile</t>
  </si>
  <si>
    <t>Communications du réseau fixe vers un réseau mobile, total</t>
  </si>
  <si>
    <t>Total des communications du réseau fixe vers un réseau mobile</t>
  </si>
  <si>
    <t>Communications établies du réseau fixe vers un réseau indéterminé (fixe ou mobile)</t>
  </si>
  <si>
    <t>Total des communications établies du  réseau fixe vers un réseau indéterminé</t>
  </si>
  <si>
    <t>Communications établies du réseau fixe vers tout type de réseau (fixe, mobile ou indéterminé)</t>
  </si>
  <si>
    <t>Total des communications établies du  réseau fixe vers tout type de réseau (fixe, mobile ou indéterminé)</t>
  </si>
  <si>
    <t>Durée des communications</t>
  </si>
  <si>
    <t>Durée des communications (en millions de minutes)</t>
  </si>
  <si>
    <t>a)  Cette information n'était pas collectée avant 2004</t>
  </si>
  <si>
    <t xml:space="preserve">Durée moyenne des communications </t>
  </si>
  <si>
    <t>Durée moyenne d'une communication (en minutes)</t>
  </si>
  <si>
    <t xml:space="preserve">Notes : </t>
  </si>
  <si>
    <t xml:space="preserve"> a) Cette information n'était pas collectée avant 2004</t>
  </si>
  <si>
    <t>Renseignements sur les appels abusifs / Nombre de demandes</t>
  </si>
  <si>
    <t>Extraits de taxes (facturation détaillée des communications) / Nombre d'abonnements où ce service été demandé</t>
  </si>
  <si>
    <t>Annuaire électronique / Nombre d'abonnements souscrits, indépendamment du service permettant l'accès à l'annuaire</t>
  </si>
  <si>
    <t>2’473</t>
  </si>
  <si>
    <t>2’834</t>
  </si>
  <si>
    <t>2‘783</t>
  </si>
  <si>
    <t>Tableau SF4: Transmission de la parole en temps réel sur réseau fixe sur publiphone</t>
  </si>
  <si>
    <t>Communications établies à travers les publiphones</t>
  </si>
  <si>
    <t>Nombre total de communications établies dans les publiphones publics (en millions d'appels)</t>
  </si>
  <si>
    <t>Nombre total de communications établies dans les publiphones privés sous la responsabilité du FST (en millions d'appels)</t>
  </si>
  <si>
    <t>Durée totale des communications établies dans les publiphones publics (en millions de minutes)</t>
  </si>
  <si>
    <t>Durée moyenne totale des communications établies dans les publiphones publics (en minutes)</t>
  </si>
  <si>
    <t>a) Cette information n'était pas collectée en 1998.</t>
  </si>
  <si>
    <t>1. Transmission de la parole et des données sur raccordements privés (RTPC / RNIS ou VoIP)</t>
  </si>
  <si>
    <t>2. Publiphone</t>
  </si>
  <si>
    <t>2.1 Communications établies à travers les publiphones (SF4)</t>
  </si>
  <si>
    <t>1.7 Autre services (SF5)</t>
  </si>
  <si>
    <t>1.6 Parts de marché en termes de durée totale des communications (SF3PM)</t>
  </si>
  <si>
    <t>1.1 Nombres de communications (SF2A)</t>
  </si>
  <si>
    <t>1.2 Durée des communications (SF2B)</t>
  </si>
  <si>
    <t>1.3 Durée moyenne des communications (SF2C)</t>
  </si>
  <si>
    <t>Tableau SF2A: Transmission de la parole et des données sur raccordements privés (RTPC / RNIS ou VoIP)</t>
  </si>
  <si>
    <t>Tableau SF2B:  Transmission de la parole et des données sur raccordements privés (RTPC / RNIS ou VoIP)</t>
  </si>
  <si>
    <t>Tableau SF2C: Transmission de la parole et des données sur raccordements privés (RTPC / RNIS ou VoIP)</t>
  </si>
  <si>
    <t>Parts de marché en termes de durée totale des communications</t>
  </si>
  <si>
    <t xml:space="preserve">Sur le plan international </t>
  </si>
  <si>
    <t>Du réseau fixe vers le réseau mobile</t>
  </si>
  <si>
    <t>Du réseau fixe vers un réseau indéterminé (fixe ou mobile)</t>
  </si>
  <si>
    <t>TOTAL</t>
  </si>
  <si>
    <t>a) Cette information n'était pas collectée avant 1999.</t>
  </si>
  <si>
    <t>Communications établies de manière indirecte (avec préfixe)</t>
  </si>
  <si>
    <t>Tableau SF5: Services sur raccordements fixes privés</t>
  </si>
  <si>
    <t>Tableau SF3PM: Transmission de la parole et des données sur raccordements privés (RTPC / RNIS ou VoIP)</t>
  </si>
  <si>
    <t>Swisscom (Schweiz) AG</t>
  </si>
  <si>
    <t>Sunrise Communications AG</t>
  </si>
  <si>
    <t>Cablecom GmbH</t>
  </si>
  <si>
    <t>TelCommunication Services (ex Tele2)</t>
  </si>
  <si>
    <t>COLT Telecom AG</t>
  </si>
  <si>
    <t>TalkTalk Telecom GmbH</t>
  </si>
  <si>
    <t>Autres</t>
  </si>
  <si>
    <t xml:space="preserve">1. Sprach- und Datenübertragung über PSTN-, ISDN- oder VoIP-Anschlüsse </t>
  </si>
  <si>
    <t>1.1 Anzahl Verbindungen (SF2A)</t>
  </si>
  <si>
    <t>1.2 Verbindungsdauer (SF2B)</t>
  </si>
  <si>
    <t>1.7 Übrige Dienste (SF5)</t>
  </si>
  <si>
    <t>1.6 Marktanteile nach Gesamtdauer der Verbindungen (SF3PM)</t>
  </si>
  <si>
    <t>1.6 Quote di mercato in termTabella SF3PMini di durata totale delle comunicazioni (SF3PM)</t>
  </si>
  <si>
    <t>1.6 Market shares in terms of total duration of calls (SF3PM)</t>
  </si>
  <si>
    <t xml:space="preserve">2. Publifone </t>
  </si>
  <si>
    <t xml:space="preserve">2. Publifon </t>
  </si>
  <si>
    <t>2. Public telephone</t>
  </si>
  <si>
    <t>2.1 Comunicazioni stabilite via Publifon (SF4)</t>
  </si>
  <si>
    <t>2.1 Calls established through public telephones (SF4)</t>
  </si>
  <si>
    <t>Anzahl Verbindungen</t>
  </si>
  <si>
    <t>1.1 Numero di comunicazioni (SF2A)</t>
  </si>
  <si>
    <t>1.2 Durata delle comunicazioni (SF2B)</t>
  </si>
  <si>
    <t>1.3 Durata media di una comunicazione (SF2C)</t>
  </si>
  <si>
    <t>1.7 Altri servizi (SF5)</t>
  </si>
  <si>
    <t>1.7 Other services (SF5)</t>
  </si>
  <si>
    <t>1.1 Number of calls (SF2A)</t>
  </si>
  <si>
    <t>1.2 Duration of calls (SF2B)</t>
  </si>
  <si>
    <t>1.3 Average duration of a call (SF2C)</t>
  </si>
  <si>
    <t>Anzahl hergestellter Verbindungen (in Millionen Einheiten)</t>
  </si>
  <si>
    <t>Direkt hergestellte Verbindungen (ohne Preselection-Code)</t>
  </si>
  <si>
    <t>Lokal (Nahbereich)</t>
  </si>
  <si>
    <t>National (Fernbereich)</t>
  </si>
  <si>
    <t>International</t>
  </si>
  <si>
    <t>Indirekt hergestellte Verbindungen (mit Preselection-Code)</t>
  </si>
  <si>
    <t>Über einen VoIP-Zugang hergestellte Verbindungen</t>
  </si>
  <si>
    <t>Innerhalb des Festnetzes, total</t>
  </si>
  <si>
    <t>Vom Festnetz ins Mobilfunknetz</t>
  </si>
  <si>
    <t>Vom Festnetz ins Mobilfunknetz, total</t>
  </si>
  <si>
    <t>Vom Festnetz in ein unbestimmtes Netz (Fest- oder Mobilfunknetz)</t>
  </si>
  <si>
    <t>Hinweise:</t>
  </si>
  <si>
    <t>Verbindungsdauer (in Millionen Minuten)</t>
  </si>
  <si>
    <t>Verbindungsdauer</t>
  </si>
  <si>
    <t>Durchschnittliche Verbindungsdauer (in Minuten)</t>
  </si>
  <si>
    <t>Durchschnittliche Verbindungsdauer</t>
  </si>
  <si>
    <t>Verbindungen innerhalb des Festnetzes</t>
  </si>
  <si>
    <t>Total Verbindungen innerhalb des Festnetzes</t>
  </si>
  <si>
    <t>Verbindungen vom Festnetz ins Mobilfunknetz</t>
  </si>
  <si>
    <t>Total der Verbindungen vom Festnetz ins Mobilfunknetz</t>
  </si>
  <si>
    <t>Total der Verbindungen vom Festnetz in ein unbestimmtes Netz</t>
  </si>
  <si>
    <t>Verbindungen vom Festnetz in ein anderes Netz (Fest-, Mobilfunk- oder unbestimmtes Netz)</t>
  </si>
  <si>
    <t>Total der Verbindungen vom Festnetz in ein anderes Netz (Fest-, Mobilfunk- oder unbestimmtes Netz)</t>
  </si>
  <si>
    <t>Hinweis:</t>
  </si>
  <si>
    <t>a) Diese Information wurde vor 2004 nicht erfasst.</t>
  </si>
  <si>
    <t>Tableau SF3A: Transmission de la parole et des données sur raccordements RTPC / RNIS</t>
  </si>
  <si>
    <t>Tabelle SF2A: Sprach- und Datenübertragung über PSTN-, ISDN- oder VoIP-Anschlüsse</t>
  </si>
  <si>
    <t>Tabelle SF2B: Sprach- und Datenübertragung über PSTN-, ISDN- oder VoIP-Anschlüsse</t>
  </si>
  <si>
    <t>Tabelle SF2C: Sprach- und Datenübertragung über PSTN-, ISDN- oder VoIP-Anschlüsse</t>
  </si>
  <si>
    <t>a) Diese Information wurde vor 1999 nicht erfasst.</t>
  </si>
  <si>
    <t>Andere</t>
  </si>
  <si>
    <t>Tabelle SF3PM: Sprach- und Datenübertragung über PSTN-, ISDN- oder VoIP-Anschlüsse</t>
  </si>
  <si>
    <t>Marktanteile nach Gesamtdauer der Verbindungen</t>
  </si>
  <si>
    <t>Marktanteile für den Zeitraum 01.01. bis 31.12.</t>
  </si>
  <si>
    <t>TelCommunication Services (vormals Tele2)</t>
  </si>
  <si>
    <t>Tabelle SF5: Dienste über private Festnetzanschlüsse</t>
  </si>
  <si>
    <t>Übrige Dienste für den Zeitraum 01.01. bis 31.12.</t>
  </si>
  <si>
    <t>Auskunft über unerbetene Anrufe / Anzahl Auskünfte</t>
  </si>
  <si>
    <t>Gebührenauszug (detaillierte Auflistung der Verbindungen) / Anzahl Abonnemente, bei denen dieser Dienst gewünscht wurde</t>
  </si>
  <si>
    <t>Elektronisches Verzeichnis / Anzahl Abonnemente, unabhängig vom Dienst, der den Zugang zum Verzeichnis ermöglicht</t>
  </si>
  <si>
    <t>Tabelle SF4: Echtzeit-Sprachübertragung auf Festnetz über Publifone</t>
  </si>
  <si>
    <t>Anzahl der über öffentliche Publifone hergestellten Verbindungen (in Millionen Einheiten)</t>
  </si>
  <si>
    <t>Anzahl der über private, von einer FDA verwalteten Publifone hergestellten Verbindungen (in Millionen Einheiten)</t>
  </si>
  <si>
    <t>Gesamtdauer der über öffentliche Publifone hergestellten Verbindungen (in Millionen Minuten)</t>
  </si>
  <si>
    <t>Durchschnittliche Dauer der über öffentliche Publifone hergestellten Verbindungen (in Minuten)</t>
  </si>
  <si>
    <t xml:space="preserve">a) Diese Information wurde 1998 nicht erfasst. </t>
  </si>
  <si>
    <t xml:space="preserve">Über öffentliche Publifone hergestellten Verbindungen </t>
  </si>
  <si>
    <t>2.1 Über öffentliche Publifone hergestellten Verbindungen (SF4)</t>
  </si>
  <si>
    <t>1. Trasmissione vocale e trasmissione dati su collegamenti privati (ISDN, PSTN o VoIP)</t>
  </si>
  <si>
    <t>1. Transmission of voice and data on private connections (PSTN / ISDN or VoIP)</t>
  </si>
  <si>
    <t>Tabella SF2A: Trasmissione vocale e trasmissione dati su collegamenti privati (ISDN, PSTN o VoIP)</t>
  </si>
  <si>
    <t>Numero di comunicazioni</t>
  </si>
  <si>
    <t>Numero di comunicazioni stabilite (in milioni di chiamate)</t>
  </si>
  <si>
    <t>Comunicazioni stabilite in modo diretto (senza prefisso)</t>
  </si>
  <si>
    <t>A livello locale (zona urbana)</t>
  </si>
  <si>
    <t>A livello nazionale (zona interurbana)</t>
  </si>
  <si>
    <t>A livello internazionale</t>
  </si>
  <si>
    <t>Totale</t>
  </si>
  <si>
    <t>Comunicazioni stabilite in modo indiretto (con prefisso)</t>
  </si>
  <si>
    <t>Comunicazioni stabilite tramite accesso VoIP</t>
  </si>
  <si>
    <t>Osservazioni:</t>
  </si>
  <si>
    <t xml:space="preserve">a) Informazione non rilevata prima del 2004. </t>
  </si>
  <si>
    <t xml:space="preserve">a) This information was not collected before 2004. </t>
  </si>
  <si>
    <t>Tabella SF2B: Trasmissione vocale e trasmissione dati su collegamenti privati (ISDN, PSTN o VoIP)</t>
  </si>
  <si>
    <t>Tabella SF2C: Trasmissione vocale e trasmissione dati su collegamenti privati (ISDN, PSTN o VoIP)</t>
  </si>
  <si>
    <t>Durata delle comunicazioni (in milioni di minuti)</t>
  </si>
  <si>
    <t>Durata delle comunicazioni</t>
  </si>
  <si>
    <t>Durata media di una comunicazione (in minuti)</t>
  </si>
  <si>
    <t>Durata media di una comunicazione</t>
  </si>
  <si>
    <t xml:space="preserve">Numero di comunicazioni stabilite (in milioni di chiamate) </t>
  </si>
  <si>
    <t>Altre</t>
  </si>
  <si>
    <t>TOTALE</t>
  </si>
  <si>
    <t>Tabella SF3PM: Trasmissione vocale e trasmissione dati su collegamenti privati (ISDN, PSTN o VoIP)</t>
  </si>
  <si>
    <t>Altri</t>
  </si>
  <si>
    <t xml:space="preserve">Quote di mercato in termini di durata totale delle comunicazioni </t>
  </si>
  <si>
    <t xml:space="preserve">Tabella SF5: Servizi tramite collegamenti privati di rete fissa </t>
  </si>
  <si>
    <t>Informazioni sulle chiamate abusive / Numero di richieste</t>
  </si>
  <si>
    <t>Estratti delle fatture (fatturazione dettagliata delle chiamate) / Numero di abbonamenti in cui viene richiesto questo servizio</t>
  </si>
  <si>
    <t>Elenco elettronico / Numero di abbonamenti sottoscritti, a prescindere dal servizio che permette l'accesso all'elenco telefonico</t>
  </si>
  <si>
    <t>Comunicazioni stabilite via Publifon</t>
  </si>
  <si>
    <t xml:space="preserve">Tabella SF4: Traffico vocale in tempo reale sulla rete fissa via Publifon </t>
  </si>
  <si>
    <t>Numero totale di comunicazioni stabilite nei Publifon pubblici (in milioni di chiamate)</t>
  </si>
  <si>
    <t>Numero totale di comunicazioni stabilite nei Publifon privati di competenza del FST (in milioni di chiamate)</t>
  </si>
  <si>
    <t>Durata totale delle comunicazioni stabilite nei Publifon pubblici (in milioni di minuti)</t>
  </si>
  <si>
    <t>Durata totale media delle comunicazioni stabilite nei Publifon pubblici (in minuti)</t>
  </si>
  <si>
    <t>a) Informazione non rilevata nel 1998.</t>
  </si>
  <si>
    <t>Table SF2A: Transmission of voice and data on private connections (PSTN / ISDN or VoIP)</t>
  </si>
  <si>
    <t>Number of calls</t>
  </si>
  <si>
    <t>Number of calls established (in millions of calls)</t>
  </si>
  <si>
    <t xml:space="preserve">Calls from the fixed network to fixed network </t>
  </si>
  <si>
    <t>Calls established directly (without prefix)</t>
  </si>
  <si>
    <t>Local (urban zone)</t>
  </si>
  <si>
    <t>National (long-distance zone)</t>
  </si>
  <si>
    <t>Calls established indirectly (using a prefix)</t>
  </si>
  <si>
    <t>Calls established via a VoIP access</t>
  </si>
  <si>
    <t>Calls from the fixed network to fixed network, total</t>
  </si>
  <si>
    <t>Total calls from fixed network to fixed network</t>
  </si>
  <si>
    <t>Calls from the fixed network to a mobile network</t>
  </si>
  <si>
    <t>Calls established directly (without using a prefix)</t>
  </si>
  <si>
    <t>Calls from the fixed network to a mobile network, total</t>
  </si>
  <si>
    <t>Total calls from the fixed network to a mobile network</t>
  </si>
  <si>
    <t>Calls established from the fixed network to an indeterminate network (fixed or mobile)</t>
  </si>
  <si>
    <t>Total calls established from the fixed network to an indeterminate network</t>
  </si>
  <si>
    <t>Calls established from the fixed network to any type of network (fixed, mobile or indeterminate)</t>
  </si>
  <si>
    <t>Total calls established from the fixed network to any type of network (fixed, mobile or indeterminate)</t>
  </si>
  <si>
    <t>Table SF2B: Transmission of voice and data on private connections (PSTN / ISDN or VoIP)</t>
  </si>
  <si>
    <t>Duration of calls (in millions of minutes)</t>
  </si>
  <si>
    <t>Duration of calls</t>
  </si>
  <si>
    <t>Dalla rete fissa verso la rete mobile</t>
  </si>
  <si>
    <t>Dalla rete fissa verso una rete indeterminata (fissa o mobile)</t>
  </si>
  <si>
    <t>From the fixed network to the mobile network</t>
  </si>
  <si>
    <t>From the fixed network to an indeterminate network (fixed or mobile)</t>
  </si>
  <si>
    <t>Average duration of a call (in minutes)</t>
  </si>
  <si>
    <t xml:space="preserve">a) Informazione non rilevata prima del 1999. </t>
  </si>
  <si>
    <t xml:space="preserve">a) This information was not collected before 1999. </t>
  </si>
  <si>
    <t>Calls established indirectly (with prefix)</t>
  </si>
  <si>
    <t>Others</t>
  </si>
  <si>
    <t>Market shares in terms of total duration of calls</t>
  </si>
  <si>
    <t>Table SF3PM: Transmission of voice and data on private connections (PSTN / ISDN or VoIP)</t>
  </si>
  <si>
    <t>Table SF5: Services on private fixed connections</t>
  </si>
  <si>
    <t>Information on abusive calls/ Number of requests</t>
  </si>
  <si>
    <t>Extracts of charges (detailed billing of calls) / Number of subscriptions where this service was requested</t>
  </si>
  <si>
    <t>Electronic directory / Number of subscriptions concluded, regardless of the service giving access to the directory</t>
  </si>
  <si>
    <t xml:space="preserve">Table SF4: Real-time voice transmission on fixed networks via public telephone </t>
  </si>
  <si>
    <t>Calls established through public telephones</t>
  </si>
  <si>
    <t>Total number of calls established on public telephones (in millions of calls)</t>
  </si>
  <si>
    <t>Total number of calls established on private public telephones under the responsibility of the TSP (in millions of calls)</t>
  </si>
  <si>
    <t>Total duration of calls established on public telephones (in millions of minutes)</t>
  </si>
  <si>
    <t>Total average duration of calls established on public telephones (in minutes)</t>
  </si>
  <si>
    <t>a) This information was not collected in 1998.</t>
  </si>
  <si>
    <t>Table SF2C: Transmission of voice and data on private connections (PSTN / ISDN or VoIP)</t>
  </si>
  <si>
    <t>Average duration of a call</t>
  </si>
  <si>
    <t>1.5 Aufteilung nach Verwendung oder Nichtverwendung der Betreiberinnenauswahl und des Zugangs über VoIP (SF3B)</t>
  </si>
  <si>
    <t>1.5 Répartition en fonction de l’utilisation ou de la non utilisation de la présélection et de l’accès par VoIP (SF3B)</t>
  </si>
  <si>
    <t>1.5 Ripartizione in funzione dell'utilizzazione, o meno, della preselezione e dell'accesso tramiteVoIP (SF3B)</t>
  </si>
  <si>
    <t>1.5 Distribution as a function of the use or non-use of preselection and access by VoIP (SF3B)</t>
  </si>
  <si>
    <t>Tabelle SF3B: Sprach- und Datenübertragung über PSTN-, ISDN- oder VoIP-Anschlüsse</t>
  </si>
  <si>
    <t>Tableau SF3B: Transmission de la parole et des données sur raccordements privés (RTPC / RNIS ou VoIP)</t>
  </si>
  <si>
    <t>Tabella SF3B: Trasmissione vocale e trasmissione dati su collegamenti privati (ISDN, PSTN o VoIP)</t>
  </si>
  <si>
    <t>Table SF3B: Transmission of voice and data on private connections (PSTN / ISDN or VoIP)</t>
  </si>
  <si>
    <t>Table SF3A: Transmission of voice and data on private connections (PSTN / ISDN or VoIP)</t>
  </si>
  <si>
    <t>Tabella SF3A: Trasmissione vocale e trasmissione dati su collegamenti privati (ISDN, PSTN o VoIP)</t>
  </si>
  <si>
    <t>Tabelle SF3A: Sprach- und Datenübertragung über PSTN-, ISDN- oder VoIP-Anschlüsse</t>
  </si>
  <si>
    <t>Nombre et durée des communications</t>
  </si>
  <si>
    <t>Anzahl und Dauer der Verbindungen</t>
  </si>
  <si>
    <t xml:space="preserve">Numero e durata delle comunicazioni </t>
  </si>
  <si>
    <t>Number and duration of calls</t>
  </si>
  <si>
    <t>1.4 Anzahl und Dauer der Verbindungen (SF3A)</t>
  </si>
  <si>
    <t>1.4 Nombre et durée des communications (SF3A)</t>
  </si>
  <si>
    <t>1.4 Numero e durata delle comunicazioni  (SF3A)</t>
  </si>
  <si>
    <t>1.4 Number and duration of calls (SF3A)</t>
  </si>
  <si>
    <t>Verbindungen vom Festnetz in ein unbestimmtes Netz (Fest- oder Mobilfunknetz)</t>
  </si>
  <si>
    <t>Total des communications établies du réseau fixe vers un réseau indéterminé</t>
  </si>
  <si>
    <t>Total des communications établies du réseau fixe vers tout type de réseau (fixe, mobile ou indéterminé)</t>
  </si>
  <si>
    <t>Comunicazioni dalla rete fissa verso rete fissa</t>
  </si>
  <si>
    <t>Comunicazioni dalla rete fissa verso rete fissa, totale</t>
  </si>
  <si>
    <t>Totale delle comunicazioni dalla rete fissa verso rete fissa</t>
  </si>
  <si>
    <t>Comunicazioni dalla rete fissa verso rete mobile</t>
  </si>
  <si>
    <t>Comunicazioni dalla rete fissa verso rete mobile, totale</t>
  </si>
  <si>
    <t>Totale delle comunicazioni dalla rete fissa verso rete mobile</t>
  </si>
  <si>
    <t>Comunicazioni stabilite dalla rete fissa verso rete indeterminata (fisse o mobile)</t>
  </si>
  <si>
    <t>Totale delle comunicazioni stabilite dalla rete fissa verso rete indeterminata</t>
  </si>
  <si>
    <t>Comunicazioni stabilite dalla rete fissa verso ogni tipo di rete (fissa, mobile o indeterminata)</t>
  </si>
  <si>
    <t>Totale delle comunicazioni stabilite dalla rete fissa verso ogni tipo di rete (fissa, mobile o indeterminata)</t>
  </si>
  <si>
    <t>a) Voice over Internet Protocol (VoIP) est un nom générique définissant le transport de trafic vocal au moyen de la transmission par paquets sur le protocole Internet (Internet Protocol - IP). Le trafic VoIP peut être acheminé sur un réseau privé contrôlé ou le réseau Internet public ou une combinaison des deux.</t>
  </si>
  <si>
    <t>a) Voice over Internet Protocol (VoIP): allgemeine Bezeichnung für die Sprachübertragung mittels Paketübermittlung über das Internet-Protokoll (Internet Protocol - IP); VoIP-Daten können über ein kontrolliertes privates Netz, das öffentliche Internet oder eine Kombination von beiden weitergeleitet werden.</t>
  </si>
  <si>
    <t>a) Voice over Internet Protocol (VoIP) è un nome generico che definisce il trasporto vocale per mezzo della trasmissione a pacchetto via protocollo Internet (Internet Protocol - IP). Il traffico VoIP può passare su una rete privata controllata o una rete Internet pubblica o una combinazione di entrambe.</t>
  </si>
  <si>
    <t>a) Voice over Internet Protocol (VoIP) is a generic name defining the transportation of voice traffic using packets on the Internet Protocol (IP). VoIP traffic can be routed on a controlled private network or the public internet or a combination of the two.</t>
  </si>
  <si>
    <t>b) Diese Information wurde vor 2004 nicht erfasst.</t>
  </si>
  <si>
    <t>b) Cette information n'était pas collectée avant 2004.</t>
  </si>
  <si>
    <t xml:space="preserve">b) Informazione non rilevata prima del 2004. </t>
  </si>
  <si>
    <t>b) This information has no longer been collected since the 2004 statistics.</t>
  </si>
  <si>
    <t>Aufteilung nach Verwendung oder Nichtverwendung der Betreiberinnenauswahl und des Zugangs über "Voice over Internet Protocol" (VoIP) (a)</t>
  </si>
  <si>
    <t>Ripartizione in funzione dell'utilizzazione, o meno, della preselezione e dell'accesso tramite "Voice over Internet Protocol" (VoIP) (a)</t>
  </si>
  <si>
    <t>Distribution as a function of the use or non-use of preselection and access by "Voice over Internet Protocol" (VoIP) (a)</t>
  </si>
  <si>
    <t>1.3 Durchschnittliche Verbindungsdauer (SF2C)</t>
  </si>
  <si>
    <t>Répartition en fonction de l’utilisation ou de la non utilisation de la présélection et de l’accès par « Voice over Internet Protocol » (VoIP) (a)</t>
  </si>
  <si>
    <t>Sur le plan national</t>
  </si>
  <si>
    <t>GRAFIK</t>
  </si>
  <si>
    <t>Öffentliche Publifone</t>
  </si>
  <si>
    <t xml:space="preserve">Private Publifone </t>
  </si>
  <si>
    <t>Publiphones publics</t>
  </si>
  <si>
    <t xml:space="preserve">Publiphones privés </t>
  </si>
  <si>
    <t>Publifon pubblici</t>
  </si>
  <si>
    <t>Public telephones</t>
  </si>
  <si>
    <t>Publifon privati</t>
  </si>
  <si>
    <t>Private public telephones</t>
  </si>
  <si>
    <t>In Millionen Einheiten</t>
  </si>
  <si>
    <t>En millions d'appels</t>
  </si>
  <si>
    <t>In milioni di chiamate</t>
  </si>
  <si>
    <t>In millions of calls</t>
  </si>
  <si>
    <t>National</t>
  </si>
  <si>
    <t>A livello nazionale</t>
  </si>
  <si>
    <t xml:space="preserve">Bemerkung: </t>
  </si>
  <si>
    <t>- Aufgrund von Rundungsdifferenzen können die Summen in dieser Tabelle geringfügig vom wirklichen Wert abweichen.</t>
  </si>
  <si>
    <t>- Dans ce tableau, les sommes ne correspondent pas toujours exactement aux éléments qui les composent. Ces minimes écarts sont dus aux arrondissements.</t>
  </si>
  <si>
    <t xml:space="preserve">Osservazione: </t>
  </si>
  <si>
    <t xml:space="preserve">- In questa tabella, a causa di arrotondamenti, le somme non corrispondono sempre esattamente alla somma degli elementi che la compongono. </t>
  </si>
  <si>
    <t xml:space="preserve">Note: </t>
  </si>
  <si>
    <t>- In this table the sums do not always correspond exactly with their constituent elements. These small differences are due to rounding up or down.</t>
  </si>
  <si>
    <t xml:space="preserve">Remarque: </t>
  </si>
  <si>
    <t>Ver. 17-18</t>
  </si>
  <si>
    <t xml:space="preserve">Bemerkungen: </t>
  </si>
  <si>
    <t>Remarques:</t>
  </si>
  <si>
    <t>- Die Kategorie "Andere" umfasst alle Verbindungen, die keiner der bestehenden Kategorien zugewiesen werden konnten.</t>
  </si>
  <si>
    <t>- La catégorie "autres" contient toutes les communications qui ne sont pas attribuables aux autres catégories.</t>
  </si>
  <si>
    <t>- La categoria "altre" include tutte le comunicazioni che non hanno potuto essere attribuite ad altre categorie.</t>
  </si>
  <si>
    <t>- The "other" category includes all calls which are not attributable to the other categories.</t>
  </si>
  <si>
    <t xml:space="preserve">- In unserer Statistik werden die Daten (Verträge, Verbindungsanzahl und -dauer) derjenigen Kundinnen und Kunden erfasst, die VoIP über den Telefoniedienst einer Fernmeldedienstanbieterin nutzen. Andere VoIP-Formen können in unserer Statistik nicht erfasst werden, z.B. die Telefonie von PC zu PC (Peer-to-Peer). Bei dieser genügt es, das entsprechende Programm vom Internet herunterzuladen und die Verbindung mit einem Gesprächspartner herzustellen, der das gleiche Programm installiert hat. </t>
  </si>
  <si>
    <t xml:space="preserve">- Notre statistique collecte des informations (contrats, nombre et durée des communications) des clients accédant à un service de téléphonie par le biais d'un accès VoIP fourni par un fournisseur de services de télécommunication. D'autres formes de VoIP ne peuvent pas être collectées par notre statistique, comme la téléphonie de PC à PC (Peer to Peer) où il suffit de télécharger le programme adéquat sur Internet et se mettre en contact avec un interlocuteur qui a installé le même programme. </t>
  </si>
  <si>
    <t xml:space="preserve">- La nostra statistica rileva informazioni (contratti, numero e durata delle comunicazioni) dei clienti che accedono a un servizio telefonico tramite un accesso VoIP proposto da un fornitore di servizi di telecomunicazione. Altre forme di VoIP non possono essere rilevate dalla nostra statistica, come la telefonia da PC a PC (peer to peer), per la quale basta scaricare il programma adeguato da Internet e mettersi in contatto con un interlocutore che ha installato lo stesso programma. </t>
  </si>
  <si>
    <t xml:space="preserve">- Our statistics collect information (contracts, number and duration of calls) on customers accessing a telephony service via VoIP access provided by a telecommunications service provider. Other forms of VoIP cannot be collected by our statistics, e.g. PC to PC (Peer to Peer) where it is sufficient to download the appropriate program on the internet and make contact with a peer who has installed the same program. </t>
  </si>
  <si>
    <t>Var. 17-18</t>
  </si>
  <si>
    <t>- Der Artikel 59 Absatz 2ter des neuen, am 1. April 2007 in Kraft getretenen Fernmeldegesetzes (FMG) lässt bei der Veröffentlichung der für die Statistik erhobenen Daten eine neue Dimension zu: Das BAKOM kann die Marktanteile veröffentlichen.</t>
  </si>
  <si>
    <t>- 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</si>
  <si>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 Dal 1° aprile 2007, data dell'entrata in vigore della legge sulle telecomunicazioni (LTC) rivista, l'UFCOM può pubblicare le quote di mercato. La pubblicazione di questi dati è espressamente autorizzata dall'articolo 59 capoverso 2ter della nuova LTC.</t>
  </si>
  <si>
    <t>- With the entry into force of the revised Telecommunications Act (TCA) on 1 April 2007, OFCOM is able to publish market shares. Article 59 para. 2ter of the new TCA authorises this new dimension in the publication of data collected by the statistics.</t>
  </si>
  <si>
    <t>- Als Publifone gelten sämtliche öffentlichen Fernsprechstellen mit Vorauszahlung (Münzen und Telefonkarten). Aufgrund der weiten Verbreitung der Mobiltelefone nehmen Verbindungen über Publifone seit 1998 stetig ab.</t>
  </si>
  <si>
    <t>- Les publiphones représentent tous les appareils publics à prépaiement (pour argent liquide et cartes à puce). Avec la démocratisation du téléphone mobile, le trafic de téléphonie établi à partir de publiphones diminue régulièrement depuis 1998.</t>
  </si>
  <si>
    <t>- I Publifon sono tutti gli apparecchi pubblici a pagamento anticipato (tramite denaro in contanti e carte a chip). Da quando il cellulare è ormai alla portata di tutti, il traffico di telefonia via Publifon è diminui-to regolarmente a partire dal 1998.</t>
  </si>
  <si>
    <t>- Public telephones represent all public equipment with prepayment (by cash and smart cards). With the increasing popularity of the mobile telephone, the telephony traffic established from public telephones has decreased constantly since 1998.</t>
  </si>
  <si>
    <t>a) Diese Information wird seit 2003 nicht mehr erfasst.</t>
  </si>
  <si>
    <t>b) Diese Information wird seit 2007 nicht mehr erfasst.</t>
  </si>
  <si>
    <t>a) Cette information n'est plus collectée depuis 2003.</t>
  </si>
  <si>
    <t xml:space="preserve">b) Cette information n'est plus collectée depuis 2007. </t>
  </si>
  <si>
    <t>a) Informazione che non è più rilevata dalla 2003.</t>
  </si>
  <si>
    <t>b) Informazione che non è più rilevata dalla 2007.</t>
  </si>
  <si>
    <t>b) This information has no longer been collected since 2007.</t>
  </si>
  <si>
    <t>a) This information has no longer been collected since 2003.</t>
  </si>
  <si>
    <t>Utile indicazione:</t>
  </si>
  <si>
    <t>Utili indicazioni:</t>
  </si>
  <si>
    <t>b) Diese Information wird ab 2018 nicht mehr erfasst.</t>
  </si>
  <si>
    <t>b) Cette information n'est plus collectée depuis 2018.</t>
  </si>
  <si>
    <t>b) Informazione non rileverà pìu da 2018.</t>
  </si>
  <si>
    <t>b) This information will not be collected as from 2018.</t>
  </si>
  <si>
    <t>Sur le plan national (zone urbaine et zone interurbaine)</t>
  </si>
  <si>
    <t>National (Nahbereich und Fernbereich)</t>
  </si>
  <si>
    <t>A livello nazionale (zona urbana e zona interurbana)</t>
  </si>
  <si>
    <t>National (urban zone and long-distance zone)</t>
  </si>
  <si>
    <t>c)</t>
  </si>
  <si>
    <t>Backbone</t>
  </si>
  <si>
    <t>c) Diese Information wird ab 2018 nicht mehr erfasst.</t>
  </si>
  <si>
    <t>c) Cette information n'est plus collectée depuis 2018.</t>
  </si>
  <si>
    <t>c) Informazione non rileverà pìu da 2018.</t>
  </si>
  <si>
    <t>c) This information will not be collected as from 2018.</t>
  </si>
  <si>
    <t>Parts de marché pour la période 01.01 au 31.12</t>
  </si>
  <si>
    <t>Quote di mercato per il periodo 01.01-31.12</t>
  </si>
  <si>
    <t>Market shares for the period from 01.01 to 31.12</t>
  </si>
  <si>
    <t>Autres services pour la période du 01.01 au 31.12</t>
  </si>
  <si>
    <t>Altri servizi per il periodo 01.01-31.12</t>
  </si>
  <si>
    <t>Other services for the period from 01.01 to 31.12</t>
  </si>
  <si>
    <t>Numero totale di comunicazioni stabilite nei Publifon (Informazione non rileverà pìu da 2018)</t>
  </si>
  <si>
    <t>Total number of calls established on public telephones (This information will not be collected as from 2018)</t>
  </si>
  <si>
    <t>Nombre total de communications établies à travers les publiphones           (Cette information n'est plus collectée depuis 2018)</t>
  </si>
  <si>
    <t>Anzahl der über Publifone hergestellten Verbindungen    (Diese Information wird ab 2018 nicht mehr erfasst)</t>
  </si>
  <si>
    <t>Quickline AG (vormals Finecom)</t>
  </si>
  <si>
    <t>Quickline AG (ex Finecom)</t>
  </si>
  <si>
    <t>Quickline AG (formerly Finecom)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</si>
</sst>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_ * #,##0_ ;_ * \-#,##0_ ;_ * &quot;-&quot;??_ ;_ @_ "/>
    <numFmt numFmtId="166" formatCode="0.0"/>
  </numFmts>
  <fonts count="26" x14ac:knownFonts="1">
    <font>
      <sz val="10"/>
      <color theme="1"/>
      <name val="Arial"/>
      <family val="2"/>
    </font>
    <font>
      <sz val="10"/>
      <name val="Arial"/>
      <family val="2"/>
    </font>
    <font>
      <sz val="10"/>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b/>
      <sz val="11"/>
      <name val="Arial"/>
      <family val="2"/>
    </font>
    <font>
      <b/>
      <sz val="10"/>
      <color theme="1"/>
      <name val="Arial"/>
      <family val="2"/>
      <scheme val="minor"/>
    </font>
    <font>
      <u/>
      <sz val="10"/>
      <color theme="10"/>
      <name val="Arial"/>
      <family val="2"/>
    </font>
    <font>
      <sz val="10"/>
      <color theme="1"/>
      <name val="Arial"/>
      <family val="2"/>
    </font>
    <font>
      <sz val="10"/>
      <name val="Arial"/>
      <family val="2"/>
      <scheme val="major"/>
    </font>
    <font>
      <sz val="10"/>
      <color theme="1"/>
      <name val="Arial"/>
      <family val="2"/>
      <scheme val="major"/>
    </font>
    <font>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top style="thin">
        <color theme="2" tint="-9.9948118533890809E-2"/>
      </top>
      <bottom style="thin">
        <color theme="2" tint="-9.9948118533890809E-2"/>
      </bottom>
      <diagonal/>
    </border>
    <border>
      <left style="thin">
        <color theme="2" tint="-9.9917600024414813E-2"/>
      </left>
      <right/>
      <top style="thin">
        <color theme="2" tint="-9.9917600024414813E-2"/>
      </top>
      <bottom style="thin">
        <color theme="2" tint="-9.9917600024414813E-2"/>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0" tint="-0.14996795556505021"/>
      </left>
      <right/>
      <top/>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right/>
      <top style="thin">
        <color auto="1"/>
      </top>
      <bottom/>
      <diagonal/>
    </border>
    <border>
      <left style="thin">
        <color theme="2" tint="-9.9948118533890809E-2"/>
      </left>
      <right style="thin">
        <color theme="2" tint="-9.9948118533890809E-2"/>
      </right>
      <top style="thin">
        <color theme="2" tint="-9.9948118533890809E-2"/>
      </top>
      <bottom style="thin">
        <color theme="2" tint="-9.9917600024414813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0" tint="-0.14996795556505021"/>
      </left>
      <right style="thin">
        <color theme="2" tint="-9.9917600024414813E-2"/>
      </right>
      <top style="thin">
        <color theme="0" tint="-0.14996795556505021"/>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6795556505021"/>
      </left>
      <right/>
      <top style="thin">
        <color theme="0" tint="-0.14996795556505021"/>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indexed="64"/>
      </left>
      <right style="thin">
        <color indexed="64"/>
      </right>
      <top style="thin">
        <color theme="2" tint="-9.9948118533890809E-2"/>
      </top>
      <bottom style="thin">
        <color indexed="64"/>
      </bottom>
      <diagonal/>
    </border>
    <border>
      <left style="thin">
        <color theme="2" tint="-9.9948118533890809E-2"/>
      </left>
      <right/>
      <top style="thin">
        <color theme="2" tint="-9.9948118533890809E-2"/>
      </top>
      <bottom style="thin">
        <color indexed="64"/>
      </bottom>
      <diagonal/>
    </border>
    <border>
      <left style="thin">
        <color theme="2" tint="-9.9887081514938816E-2"/>
      </left>
      <right style="thin">
        <color theme="2" tint="-9.9887081514938816E-2"/>
      </right>
      <top style="thin">
        <color theme="2" tint="-9.9887081514938816E-2"/>
      </top>
      <bottom style="thin">
        <color indexed="64"/>
      </bottom>
      <diagonal/>
    </border>
    <border>
      <left style="thin">
        <color theme="0" tint="-0.14993743705557422"/>
      </left>
      <right style="thin">
        <color indexed="64"/>
      </right>
      <top style="thin">
        <color indexed="64"/>
      </top>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style="thin">
        <color indexed="64"/>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right style="thin">
        <color indexed="64"/>
      </right>
      <top/>
      <bottom/>
      <diagonal/>
    </border>
    <border>
      <left style="thin">
        <color indexed="64"/>
      </left>
      <right style="thin">
        <color auto="1"/>
      </right>
      <top style="thin">
        <color auto="1"/>
      </top>
      <bottom style="thin">
        <color theme="2" tint="-9.9948118533890809E-2"/>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style="thin">
        <color indexed="64"/>
      </right>
      <top style="thin">
        <color theme="2" tint="-9.9917600024414813E-2"/>
      </top>
      <bottom/>
      <diagonal/>
    </border>
    <border>
      <left style="thin">
        <color indexed="64"/>
      </left>
      <right style="thin">
        <color auto="1"/>
      </right>
      <top style="thin">
        <color theme="2" tint="-9.9917600024414813E-2"/>
      </top>
      <bottom style="thin">
        <color theme="2" tint="-9.9917600024414813E-2"/>
      </bottom>
      <diagonal/>
    </border>
    <border>
      <left style="thin">
        <color theme="2" tint="-9.9887081514938816E-2"/>
      </left>
      <right style="thin">
        <color indexed="64"/>
      </right>
      <top style="thin">
        <color theme="2" tint="-9.9887081514938816E-2"/>
      </top>
      <bottom style="thin">
        <color theme="2" tint="-9.9887081514938816E-2"/>
      </bottom>
      <diagonal/>
    </border>
    <border>
      <left style="thin">
        <color theme="2" tint="-9.9887081514938816E-2"/>
      </left>
      <right style="thin">
        <color indexed="64"/>
      </right>
      <top style="thin">
        <color theme="2" tint="-9.9887081514938816E-2"/>
      </top>
      <bottom style="thin">
        <color indexed="64"/>
      </bottom>
      <diagonal/>
    </border>
  </borders>
  <cellStyleXfs count="3">
    <xf numFmtId="0" fontId="0" fillId="0" borderId="0"/>
    <xf numFmtId="0" fontId="21" fillId="0" borderId="0" applyNumberFormat="0" applyFill="0" applyBorder="0" applyAlignment="0" applyProtection="0"/>
    <xf numFmtId="43" fontId="22" fillId="0" borderId="0" applyFont="0" applyFill="0" applyBorder="0" applyAlignment="0" applyProtection="0"/>
  </cellStyleXfs>
  <cellXfs count="240">
    <xf numFmtId="0" fontId="0" fillId="0" borderId="0" xfId="0"/>
    <xf numFmtId="0" fontId="0" fillId="0" borderId="0" xfId="0" applyAlignment="1">
      <alignment vertical="top"/>
    </xf>
    <xf numFmtId="0" fontId="14" fillId="0" borderId="0" xfId="0" applyFont="1"/>
    <xf numFmtId="0" fontId="0" fillId="0" borderId="0" xfId="0" applyProtection="1">
      <protection locked="0"/>
    </xf>
    <xf numFmtId="0" fontId="4" fillId="0" borderId="0" xfId="0" applyFont="1" applyAlignment="1" applyProtection="1">
      <alignment horizontal="left" wrapText="1" shrinkToFit="1"/>
      <protection locked="0"/>
    </xf>
    <xf numFmtId="0" fontId="3" fillId="0" borderId="5" xfId="0" applyFont="1" applyBorder="1" applyAlignment="1" applyProtection="1">
      <alignment horizontal="center"/>
      <protection locked="0"/>
    </xf>
    <xf numFmtId="0" fontId="0" fillId="0" borderId="0" xfId="0" applyBorder="1" applyProtection="1">
      <protection locked="0"/>
    </xf>
    <xf numFmtId="0" fontId="0" fillId="0" borderId="0" xfId="0" applyFill="1" applyProtection="1">
      <protection locked="0"/>
    </xf>
    <xf numFmtId="0" fontId="9" fillId="0" borderId="0" xfId="0" applyFont="1" applyAlignment="1" applyProtection="1">
      <alignment horizontal="left" wrapText="1" shrinkToFit="1"/>
      <protection hidden="1"/>
    </xf>
    <xf numFmtId="0" fontId="4" fillId="0" borderId="0" xfId="0" applyFont="1" applyAlignment="1" applyProtection="1">
      <alignment horizontal="left" wrapText="1" shrinkToFit="1"/>
      <protection hidden="1"/>
    </xf>
    <xf numFmtId="0" fontId="0" fillId="0" borderId="3" xfId="0" applyFont="1" applyBorder="1" applyAlignment="1" applyProtection="1">
      <alignment horizontal="left" vertical="center" wrapText="1" indent="1"/>
      <protection hidden="1"/>
    </xf>
    <xf numFmtId="0" fontId="10" fillId="0" borderId="0" xfId="0" applyFont="1" applyBorder="1" applyAlignment="1" applyProtection="1">
      <alignment vertical="center" wrapText="1"/>
      <protection hidden="1"/>
    </xf>
    <xf numFmtId="0" fontId="3" fillId="0" borderId="1" xfId="0" applyFont="1" applyBorder="1" applyAlignment="1" applyProtection="1">
      <alignment horizontal="center"/>
      <protection hidden="1"/>
    </xf>
    <xf numFmtId="0" fontId="11" fillId="0" borderId="0" xfId="0" applyFont="1" applyAlignment="1" applyProtection="1">
      <alignment horizontal="justify" vertical="center"/>
      <protection hidden="1"/>
    </xf>
    <xf numFmtId="0" fontId="0" fillId="0" borderId="0" xfId="0" applyNumberFormat="1" applyAlignment="1"/>
    <xf numFmtId="0" fontId="15"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4"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3"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6" fillId="0" borderId="0" xfId="0" applyFont="1" applyFill="1" applyProtection="1">
      <protection hidden="1"/>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0" fontId="0" fillId="0" borderId="3" xfId="0" applyFont="1" applyBorder="1" applyAlignment="1" applyProtection="1">
      <alignment vertical="center" wrapText="1"/>
      <protection hidden="1"/>
    </xf>
    <xf numFmtId="0" fontId="0" fillId="0" borderId="0" xfId="0" applyAlignment="1"/>
    <xf numFmtId="0" fontId="10" fillId="0" borderId="0" xfId="0" applyFont="1" applyBorder="1" applyAlignment="1" applyProtection="1">
      <alignment horizontal="left" vertical="center" wrapText="1"/>
      <protection hidden="1"/>
    </xf>
    <xf numFmtId="0" fontId="0" fillId="0" borderId="0" xfId="0" applyFill="1"/>
    <xf numFmtId="0" fontId="12" fillId="0" borderId="4" xfId="0" applyFont="1" applyBorder="1" applyAlignment="1" applyProtection="1">
      <alignment vertical="center" wrapText="1"/>
      <protection hidden="1"/>
    </xf>
    <xf numFmtId="3" fontId="0" fillId="0" borderId="2" xfId="0" applyNumberFormat="1" applyBorder="1"/>
    <xf numFmtId="165" fontId="0" fillId="0" borderId="0" xfId="0" applyNumberFormat="1"/>
    <xf numFmtId="0" fontId="0" fillId="0" borderId="8" xfId="0" applyFont="1" applyBorder="1" applyAlignment="1" applyProtection="1">
      <alignment horizontal="left" vertical="center" wrapText="1"/>
      <protection hidden="1"/>
    </xf>
    <xf numFmtId="3" fontId="0" fillId="0" borderId="7" xfId="0" applyNumberFormat="1" applyBorder="1" applyProtection="1">
      <protection locked="0"/>
    </xf>
    <xf numFmtId="0" fontId="3" fillId="0" borderId="3" xfId="0" applyFont="1" applyBorder="1" applyAlignment="1" applyProtection="1">
      <alignment vertical="center" wrapText="1"/>
      <protection hidden="1"/>
    </xf>
    <xf numFmtId="3" fontId="0" fillId="0" borderId="2" xfId="0" applyNumberFormat="1" applyBorder="1" applyAlignment="1">
      <alignment horizontal="right"/>
    </xf>
    <xf numFmtId="3" fontId="0" fillId="0" borderId="7" xfId="0" applyNumberFormat="1" applyBorder="1" applyAlignment="1" applyProtection="1">
      <alignment horizontal="right"/>
      <protection locked="0"/>
    </xf>
    <xf numFmtId="0" fontId="17" fillId="0" borderId="4" xfId="0" applyFont="1" applyBorder="1" applyAlignment="1" applyProtection="1">
      <alignment vertical="center" wrapText="1"/>
      <protection hidden="1"/>
    </xf>
    <xf numFmtId="4" fontId="0" fillId="0" borderId="2" xfId="0" applyNumberFormat="1" applyBorder="1"/>
    <xf numFmtId="4" fontId="0" fillId="0" borderId="2" xfId="0" applyNumberFormat="1" applyBorder="1" applyAlignment="1">
      <alignment horizontal="right"/>
    </xf>
    <xf numFmtId="4" fontId="0" fillId="0" borderId="2" xfId="0" applyNumberFormat="1" applyBorder="1" applyProtection="1">
      <protection locked="0"/>
    </xf>
    <xf numFmtId="4" fontId="0" fillId="0" borderId="2" xfId="0" applyNumberFormat="1" applyBorder="1" applyAlignment="1" applyProtection="1">
      <alignment horizontal="right"/>
      <protection locked="0"/>
    </xf>
    <xf numFmtId="3" fontId="0" fillId="0" borderId="2" xfId="0" applyNumberFormat="1" applyBorder="1" applyProtection="1">
      <protection locked="0"/>
    </xf>
    <xf numFmtId="3" fontId="0" fillId="0" borderId="2" xfId="0" applyNumberFormat="1" applyBorder="1" applyAlignment="1" applyProtection="1">
      <alignment horizontal="right"/>
      <protection locked="0"/>
    </xf>
    <xf numFmtId="0" fontId="0" fillId="0" borderId="14" xfId="0" applyFont="1" applyBorder="1" applyAlignment="1" applyProtection="1">
      <alignment horizontal="left" vertical="center" wrapText="1" indent="1"/>
      <protection hidden="1"/>
    </xf>
    <xf numFmtId="3" fontId="0" fillId="0" borderId="0" xfId="0" applyNumberFormat="1" applyFont="1" applyBorder="1" applyAlignment="1" applyProtection="1">
      <alignment horizontal="right" vertical="center"/>
      <protection locked="0"/>
    </xf>
    <xf numFmtId="3" fontId="0" fillId="0" borderId="0" xfId="0" applyNumberFormat="1" applyFont="1" applyBorder="1" applyAlignment="1" applyProtection="1">
      <alignment vertical="center"/>
      <protection locked="0"/>
    </xf>
    <xf numFmtId="3" fontId="0" fillId="0" borderId="0" xfId="0" applyNumberFormat="1" applyFont="1" applyBorder="1" applyAlignment="1" applyProtection="1">
      <alignment horizontal="right"/>
      <protection locked="0"/>
    </xf>
    <xf numFmtId="3" fontId="0" fillId="0" borderId="0" xfId="0" applyNumberFormat="1" applyBorder="1" applyProtection="1">
      <protection locked="0"/>
    </xf>
    <xf numFmtId="0" fontId="18" fillId="0" borderId="0" xfId="0" applyFont="1" applyFill="1" applyProtection="1">
      <protection hidden="1"/>
    </xf>
    <xf numFmtId="3" fontId="0" fillId="0" borderId="2" xfId="0" applyNumberFormat="1" applyBorder="1" applyAlignment="1" applyProtection="1">
      <protection locked="0"/>
    </xf>
    <xf numFmtId="3" fontId="0" fillId="0" borderId="8" xfId="0" applyNumberFormat="1" applyBorder="1" applyAlignment="1" applyProtection="1">
      <protection locked="0"/>
    </xf>
    <xf numFmtId="3" fontId="0" fillId="0" borderId="12" xfId="0" applyNumberFormat="1" applyBorder="1" applyAlignment="1" applyProtection="1">
      <protection locked="0"/>
    </xf>
    <xf numFmtId="3" fontId="0" fillId="0" borderId="13" xfId="0" applyNumberFormat="1" applyBorder="1" applyAlignment="1" applyProtection="1">
      <protection locked="0"/>
    </xf>
    <xf numFmtId="3" fontId="0" fillId="0" borderId="8" xfId="0" applyNumberFormat="1" applyBorder="1" applyAlignment="1" applyProtection="1">
      <alignment horizontal="right"/>
      <protection locked="0"/>
    </xf>
    <xf numFmtId="4" fontId="0" fillId="0" borderId="8" xfId="0" applyNumberFormat="1" applyBorder="1" applyAlignment="1" applyProtection="1">
      <alignment horizontal="right"/>
      <protection locked="0"/>
    </xf>
    <xf numFmtId="4" fontId="0" fillId="0" borderId="2" xfId="0" applyNumberFormat="1" applyBorder="1" applyAlignment="1" applyProtection="1">
      <protection locked="0"/>
    </xf>
    <xf numFmtId="4" fontId="0" fillId="0" borderId="8" xfId="0" applyNumberFormat="1" applyBorder="1" applyAlignment="1" applyProtection="1">
      <protection locked="0"/>
    </xf>
    <xf numFmtId="0" fontId="10" fillId="0" borderId="0" xfId="0" applyFont="1" applyProtection="1">
      <protection hidden="1"/>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3" fontId="0" fillId="0" borderId="12" xfId="0" applyNumberFormat="1" applyBorder="1" applyAlignment="1" applyProtection="1">
      <alignment horizontal="right"/>
      <protection locked="0"/>
    </xf>
    <xf numFmtId="4" fontId="0" fillId="0" borderId="0" xfId="0" applyNumberFormat="1" applyBorder="1" applyProtection="1">
      <protection locked="0"/>
    </xf>
    <xf numFmtId="4" fontId="0" fillId="0" borderId="7" xfId="0" applyNumberFormat="1" applyBorder="1" applyProtection="1">
      <protection locked="0"/>
    </xf>
    <xf numFmtId="4" fontId="0" fillId="0" borderId="7" xfId="0" applyNumberFormat="1" applyBorder="1" applyAlignment="1" applyProtection="1">
      <alignment horizontal="right"/>
      <protection locked="0"/>
    </xf>
    <xf numFmtId="0" fontId="0" fillId="0" borderId="19" xfId="0" applyFont="1" applyBorder="1" applyAlignment="1" applyProtection="1">
      <alignment vertical="center" wrapText="1"/>
      <protection hidden="1"/>
    </xf>
    <xf numFmtId="0" fontId="10" fillId="0" borderId="16" xfId="0" applyFont="1" applyBorder="1" applyAlignment="1" applyProtection="1">
      <alignment vertical="center" wrapText="1"/>
      <protection hidden="1"/>
    </xf>
    <xf numFmtId="4" fontId="0" fillId="0" borderId="9" xfId="0" applyNumberFormat="1" applyBorder="1" applyProtection="1">
      <protection locked="0"/>
    </xf>
    <xf numFmtId="3" fontId="3" fillId="0" borderId="8" xfId="0" applyNumberFormat="1" applyFont="1" applyBorder="1" applyAlignment="1" applyProtection="1">
      <protection locked="0"/>
    </xf>
    <xf numFmtId="3" fontId="3" fillId="0" borderId="2" xfId="0" applyNumberFormat="1" applyFont="1" applyBorder="1" applyAlignment="1" applyProtection="1">
      <protection locked="0"/>
    </xf>
    <xf numFmtId="3" fontId="3" fillId="0" borderId="8" xfId="0" applyNumberFormat="1" applyFont="1" applyBorder="1" applyAlignment="1" applyProtection="1">
      <alignment horizontal="right"/>
      <protection locked="0"/>
    </xf>
    <xf numFmtId="3" fontId="3" fillId="0" borderId="2" xfId="0" applyNumberFormat="1" applyFont="1" applyBorder="1" applyAlignment="1" applyProtection="1">
      <alignment horizontal="right"/>
      <protection locked="0"/>
    </xf>
    <xf numFmtId="0" fontId="0" fillId="0" borderId="7" xfId="0" applyFont="1" applyBorder="1" applyAlignment="1" applyProtection="1">
      <alignment horizontal="left" vertical="center" wrapText="1"/>
      <protection hidden="1"/>
    </xf>
    <xf numFmtId="164" fontId="0" fillId="0" borderId="7" xfId="0" applyNumberFormat="1" applyBorder="1" applyAlignment="1">
      <alignment horizontal="right"/>
    </xf>
    <xf numFmtId="164" fontId="0" fillId="0" borderId="7" xfId="0" applyNumberFormat="1" applyBorder="1" applyAlignment="1">
      <alignment horizontal="right" vertical="center"/>
    </xf>
    <xf numFmtId="164" fontId="0" fillId="0" borderId="7" xfId="0" applyNumberFormat="1" applyFont="1" applyBorder="1" applyAlignment="1" applyProtection="1">
      <alignment horizontal="right" vertical="center"/>
      <protection locked="0"/>
    </xf>
    <xf numFmtId="164" fontId="0" fillId="0" borderId="7" xfId="0" applyNumberFormat="1" applyFont="1" applyBorder="1" applyAlignment="1" applyProtection="1">
      <alignment vertical="center"/>
      <protection locked="0"/>
    </xf>
    <xf numFmtId="164" fontId="0" fillId="0" borderId="7" xfId="0" applyNumberFormat="1" applyFont="1" applyBorder="1" applyAlignment="1" applyProtection="1">
      <alignment horizontal="right"/>
      <protection locked="0"/>
    </xf>
    <xf numFmtId="164" fontId="0" fillId="0" borderId="7" xfId="0" applyNumberFormat="1" applyBorder="1" applyProtection="1">
      <protection locked="0"/>
    </xf>
    <xf numFmtId="3" fontId="0" fillId="0" borderId="2" xfId="0" applyNumberFormat="1" applyBorder="1" applyAlignment="1" applyProtection="1">
      <alignment vertical="center"/>
      <protection locked="0"/>
    </xf>
    <xf numFmtId="0" fontId="0" fillId="0" borderId="21" xfId="0" applyFont="1" applyBorder="1" applyAlignment="1" applyProtection="1">
      <alignment vertical="center" wrapText="1"/>
      <protection hidden="1"/>
    </xf>
    <xf numFmtId="164" fontId="0" fillId="0" borderId="6" xfId="0" applyNumberFormat="1" applyFont="1" applyBorder="1"/>
    <xf numFmtId="4" fontId="0" fillId="0" borderId="22" xfId="0" applyNumberFormat="1" applyBorder="1" applyAlignment="1" applyProtection="1">
      <alignment vertical="center"/>
      <protection locked="0"/>
    </xf>
    <xf numFmtId="4" fontId="3" fillId="0" borderId="24" xfId="0" applyNumberFormat="1" applyFont="1" applyBorder="1" applyAlignment="1" applyProtection="1">
      <protection locked="0"/>
    </xf>
    <xf numFmtId="4" fontId="3" fillId="0" borderId="22" xfId="0" applyNumberFormat="1" applyFont="1" applyBorder="1" applyAlignment="1" applyProtection="1">
      <protection locked="0"/>
    </xf>
    <xf numFmtId="0" fontId="0" fillId="0" borderId="20" xfId="0" applyFont="1" applyBorder="1" applyAlignment="1" applyProtection="1">
      <alignment horizontal="left" vertical="center" wrapText="1"/>
      <protection hidden="1"/>
    </xf>
    <xf numFmtId="164" fontId="0" fillId="0" borderId="20" xfId="0" applyNumberFormat="1" applyBorder="1" applyProtection="1">
      <protection locked="0"/>
    </xf>
    <xf numFmtId="0" fontId="0" fillId="0" borderId="24" xfId="0" applyFont="1" applyBorder="1" applyAlignment="1" applyProtection="1">
      <alignment horizontal="left"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vertical="center"/>
      <protection hidden="1"/>
    </xf>
    <xf numFmtId="0" fontId="19" fillId="0" borderId="0" xfId="0" applyFont="1" applyAlignment="1" applyProtection="1">
      <alignment horizontal="left" vertical="center" wrapText="1" shrinkToFit="1"/>
      <protection hidden="1"/>
    </xf>
    <xf numFmtId="0" fontId="0" fillId="0" borderId="0" xfId="0" applyAlignment="1">
      <alignment wrapText="1"/>
    </xf>
    <xf numFmtId="0" fontId="0" fillId="0" borderId="0" xfId="0" applyFill="1" applyAlignment="1">
      <alignment vertical="top"/>
    </xf>
    <xf numFmtId="0" fontId="10" fillId="0" borderId="0" xfId="0" applyFont="1" applyAlignment="1" applyProtection="1">
      <alignment wrapText="1"/>
      <protection hidden="1"/>
    </xf>
    <xf numFmtId="0" fontId="21" fillId="0" borderId="0" xfId="1"/>
    <xf numFmtId="0" fontId="21" fillId="0" borderId="0" xfId="1" applyFill="1" applyProtection="1">
      <protection locked="0"/>
    </xf>
    <xf numFmtId="0" fontId="20" fillId="0" borderId="0" xfId="0" applyFont="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3" fontId="0" fillId="0" borderId="2" xfId="0" applyNumberFormat="1" applyBorder="1" applyAlignment="1" applyProtection="1">
      <alignment vertical="center" wrapText="1"/>
      <protection locked="0"/>
    </xf>
    <xf numFmtId="0" fontId="0" fillId="0" borderId="0" xfId="0" applyAlignment="1" applyProtection="1">
      <alignment vertical="center" wrapText="1"/>
      <protection locked="0"/>
    </xf>
    <xf numFmtId="3" fontId="0" fillId="0" borderId="8" xfId="0" applyNumberFormat="1" applyBorder="1" applyAlignment="1" applyProtection="1">
      <alignment horizontal="right" vertical="center" wrapText="1"/>
      <protection locked="0"/>
    </xf>
    <xf numFmtId="4" fontId="0" fillId="0" borderId="8" xfId="0" applyNumberFormat="1" applyBorder="1" applyAlignment="1" applyProtection="1">
      <alignment horizontal="right" vertical="center" wrapText="1"/>
      <protection locked="0"/>
    </xf>
    <xf numFmtId="4" fontId="0" fillId="0" borderId="2" xfId="0" applyNumberFormat="1" applyBorder="1" applyAlignment="1" applyProtection="1">
      <alignment vertical="center" wrapText="1"/>
      <protection locked="0"/>
    </xf>
    <xf numFmtId="3" fontId="3" fillId="0" borderId="7" xfId="0" applyNumberFormat="1" applyFont="1" applyBorder="1" applyProtection="1">
      <protection locked="0"/>
    </xf>
    <xf numFmtId="4" fontId="3" fillId="0" borderId="20" xfId="0" applyNumberFormat="1" applyFont="1" applyBorder="1" applyProtection="1">
      <protection locked="0"/>
    </xf>
    <xf numFmtId="3" fontId="0" fillId="0" borderId="15" xfId="0" applyNumberFormat="1" applyBorder="1" applyAlignment="1" applyProtection="1">
      <alignment vertical="center"/>
      <protection locked="0"/>
    </xf>
    <xf numFmtId="3" fontId="0" fillId="0" borderId="15" xfId="0" applyNumberFormat="1" applyBorder="1" applyAlignment="1" applyProtection="1">
      <alignment horizontal="right" vertical="center"/>
      <protection locked="0"/>
    </xf>
    <xf numFmtId="3" fontId="0" fillId="0" borderId="25" xfId="0" applyNumberFormat="1" applyBorder="1" applyAlignment="1" applyProtection="1">
      <alignment horizontal="center" vertical="center"/>
      <protection locked="0"/>
    </xf>
    <xf numFmtId="3" fontId="0" fillId="0" borderId="25" xfId="0" applyNumberFormat="1" applyBorder="1" applyAlignment="1" applyProtection="1">
      <alignment vertical="center"/>
      <protection locked="0"/>
    </xf>
    <xf numFmtId="3" fontId="0" fillId="0" borderId="25" xfId="0" applyNumberFormat="1" applyBorder="1" applyAlignment="1" applyProtection="1">
      <alignment horizontal="right" vertical="center"/>
      <protection locked="0"/>
    </xf>
    <xf numFmtId="3" fontId="0" fillId="0" borderId="2" xfId="0" applyNumberFormat="1" applyBorder="1" applyAlignment="1" applyProtection="1">
      <alignment horizontal="right" vertical="center"/>
      <protection locked="0"/>
    </xf>
    <xf numFmtId="165" fontId="0" fillId="0" borderId="0" xfId="0" applyNumberFormat="1" applyProtection="1">
      <protection locked="0"/>
    </xf>
    <xf numFmtId="165" fontId="0" fillId="0" borderId="7" xfId="0" applyNumberFormat="1" applyBorder="1" applyProtection="1">
      <protection locked="0"/>
    </xf>
    <xf numFmtId="165" fontId="23" fillId="0" borderId="0" xfId="2" applyNumberFormat="1" applyFont="1" applyProtection="1">
      <protection locked="0"/>
    </xf>
    <xf numFmtId="43" fontId="0" fillId="0" borderId="0" xfId="0" applyNumberFormat="1" applyProtection="1">
      <protection locked="0"/>
    </xf>
    <xf numFmtId="165" fontId="0" fillId="0" borderId="0" xfId="2" applyNumberFormat="1" applyFont="1" applyProtection="1">
      <protection locked="0"/>
    </xf>
    <xf numFmtId="165" fontId="0" fillId="0" borderId="0" xfId="2" applyNumberFormat="1" applyFont="1" applyAlignment="1" applyProtection="1">
      <alignment vertical="center"/>
      <protection locked="0"/>
    </xf>
    <xf numFmtId="2" fontId="0" fillId="0" borderId="0" xfId="0" applyNumberFormat="1" applyProtection="1">
      <protection locked="0"/>
    </xf>
    <xf numFmtId="165" fontId="24" fillId="0" borderId="0" xfId="0" applyNumberFormat="1" applyFont="1" applyProtection="1">
      <protection locked="0"/>
    </xf>
    <xf numFmtId="166" fontId="0" fillId="0" borderId="0" xfId="0" applyNumberFormat="1" applyBorder="1" applyProtection="1">
      <protection locked="0"/>
    </xf>
    <xf numFmtId="2" fontId="0" fillId="0" borderId="0" xfId="0" applyNumberFormat="1" applyBorder="1" applyProtection="1">
      <protection locked="0"/>
    </xf>
    <xf numFmtId="164" fontId="0" fillId="0" borderId="7" xfId="0" applyNumberFormat="1" applyBorder="1" applyAlignment="1" applyProtection="1">
      <alignment horizontal="right"/>
      <protection locked="0"/>
    </xf>
    <xf numFmtId="164" fontId="0" fillId="0" borderId="7" xfId="0" applyNumberFormat="1" applyBorder="1" applyAlignment="1" applyProtection="1">
      <alignment horizontal="right" vertical="center"/>
      <protection locked="0"/>
    </xf>
    <xf numFmtId="3" fontId="0" fillId="0" borderId="17" xfId="0" applyNumberFormat="1" applyBorder="1" applyAlignment="1" applyProtection="1">
      <protection locked="0"/>
    </xf>
    <xf numFmtId="3" fontId="0" fillId="0" borderId="18" xfId="0" applyNumberFormat="1" applyBorder="1" applyAlignment="1" applyProtection="1">
      <alignment horizontal="right"/>
      <protection locked="0"/>
    </xf>
    <xf numFmtId="3" fontId="0" fillId="0" borderId="2" xfId="0" applyNumberFormat="1" applyFill="1" applyBorder="1" applyAlignment="1" applyProtection="1">
      <protection locked="0"/>
    </xf>
    <xf numFmtId="3" fontId="0" fillId="0" borderId="2" xfId="0" applyNumberFormat="1" applyBorder="1" applyAlignment="1" applyProtection="1">
      <alignment horizontal="right" vertical="center" wrapText="1"/>
      <protection locked="0"/>
    </xf>
    <xf numFmtId="165" fontId="0" fillId="0" borderId="0" xfId="0" applyNumberFormat="1" applyFill="1" applyProtection="1">
      <protection locked="0"/>
    </xf>
    <xf numFmtId="3" fontId="0" fillId="0" borderId="7" xfId="0" applyNumberFormat="1" applyFill="1" applyBorder="1" applyProtection="1">
      <protection locked="0"/>
    </xf>
    <xf numFmtId="3" fontId="3" fillId="0" borderId="7" xfId="0" applyNumberFormat="1" applyFont="1" applyBorder="1" applyAlignment="1" applyProtection="1">
      <alignment horizontal="right"/>
      <protection locked="0"/>
    </xf>
    <xf numFmtId="164" fontId="0" fillId="0" borderId="0" xfId="0" applyNumberFormat="1" applyFont="1" applyBorder="1" applyProtection="1">
      <protection locked="0"/>
    </xf>
    <xf numFmtId="0" fontId="0" fillId="2" borderId="3" xfId="0" applyFont="1" applyFill="1" applyBorder="1" applyAlignment="1" applyProtection="1">
      <alignment vertical="center" wrapText="1"/>
      <protection hidden="1"/>
    </xf>
    <xf numFmtId="3" fontId="0" fillId="2" borderId="10" xfId="0" applyNumberFormat="1" applyFill="1" applyBorder="1" applyAlignment="1" applyProtection="1">
      <alignment horizontal="right"/>
      <protection locked="0"/>
    </xf>
    <xf numFmtId="3" fontId="0" fillId="2" borderId="8" xfId="0" applyNumberFormat="1" applyFill="1" applyBorder="1" applyAlignment="1" applyProtection="1">
      <protection locked="0"/>
    </xf>
    <xf numFmtId="0" fontId="2" fillId="3" borderId="0" xfId="0" applyFont="1" applyFill="1"/>
    <xf numFmtId="165" fontId="0" fillId="0" borderId="0" xfId="0" applyNumberFormat="1" applyAlignment="1" applyProtection="1">
      <protection locked="0"/>
    </xf>
    <xf numFmtId="165" fontId="0" fillId="0" borderId="0" xfId="0" applyNumberFormat="1" applyFill="1" applyAlignment="1" applyProtection="1">
      <protection locked="0"/>
    </xf>
    <xf numFmtId="165" fontId="0" fillId="0" borderId="0" xfId="0" applyNumberFormat="1" applyAlignment="1" applyProtection="1">
      <alignment vertical="center" wrapText="1"/>
      <protection locked="0"/>
    </xf>
    <xf numFmtId="165" fontId="3" fillId="0" borderId="0" xfId="0" applyNumberFormat="1" applyFont="1" applyAlignment="1" applyProtection="1">
      <protection locked="0"/>
    </xf>
    <xf numFmtId="0" fontId="0" fillId="0" borderId="0" xfId="0" applyAlignment="1" applyProtection="1">
      <protection locked="0"/>
    </xf>
    <xf numFmtId="2" fontId="0" fillId="0" borderId="0" xfId="0" applyNumberFormat="1" applyAlignment="1" applyProtection="1">
      <protection locked="0"/>
    </xf>
    <xf numFmtId="2" fontId="0" fillId="0" borderId="0" xfId="0" applyNumberFormat="1" applyAlignment="1" applyProtection="1">
      <alignment vertical="center" wrapText="1"/>
      <protection locked="0"/>
    </xf>
    <xf numFmtId="2" fontId="3" fillId="0" borderId="0" xfId="0" applyNumberFormat="1" applyFont="1" applyAlignment="1" applyProtection="1">
      <protection locked="0"/>
    </xf>
    <xf numFmtId="165" fontId="3" fillId="0" borderId="0" xfId="0" applyNumberFormat="1" applyFont="1" applyProtection="1">
      <protection locked="0"/>
    </xf>
    <xf numFmtId="2" fontId="3" fillId="0" borderId="0" xfId="0" applyNumberFormat="1" applyFont="1" applyBorder="1" applyProtection="1">
      <protection locked="0"/>
    </xf>
    <xf numFmtId="166" fontId="0" fillId="0" borderId="0" xfId="0" applyNumberFormat="1" applyProtection="1">
      <protection locked="0"/>
    </xf>
    <xf numFmtId="4" fontId="0" fillId="0" borderId="22" xfId="0" applyNumberFormat="1" applyBorder="1" applyAlignment="1" applyProtection="1">
      <alignment horizontal="right" vertical="center"/>
      <protection locked="0"/>
    </xf>
    <xf numFmtId="3" fontId="0" fillId="0" borderId="2" xfId="0" applyNumberFormat="1" applyFill="1" applyBorder="1" applyAlignment="1" applyProtection="1">
      <alignment horizontal="right"/>
      <protection locked="0"/>
    </xf>
    <xf numFmtId="4" fontId="0" fillId="0" borderId="2" xfId="0" applyNumberFormat="1" applyBorder="1" applyAlignment="1" applyProtection="1">
      <alignment horizontal="right" vertical="center" wrapText="1"/>
      <protection locked="0"/>
    </xf>
    <xf numFmtId="4" fontId="3" fillId="0" borderId="22" xfId="0" applyNumberFormat="1" applyFont="1" applyBorder="1" applyAlignment="1" applyProtection="1">
      <alignment horizontal="right"/>
      <protection locked="0"/>
    </xf>
    <xf numFmtId="165" fontId="0" fillId="0" borderId="0" xfId="0" applyNumberFormat="1" applyBorder="1" applyProtection="1">
      <protection locked="0"/>
    </xf>
    <xf numFmtId="43" fontId="0" fillId="0" borderId="0" xfId="2" applyFont="1" applyProtection="1">
      <protection locked="0"/>
    </xf>
    <xf numFmtId="165" fontId="0" fillId="0" borderId="2" xfId="0" applyNumberFormat="1" applyBorder="1" applyAlignment="1" applyProtection="1">
      <protection locked="0"/>
    </xf>
    <xf numFmtId="165" fontId="0" fillId="0" borderId="2" xfId="0" applyNumberFormat="1" applyFill="1" applyBorder="1" applyAlignment="1" applyProtection="1">
      <protection locked="0"/>
    </xf>
    <xf numFmtId="165" fontId="0" fillId="0" borderId="2" xfId="0" applyNumberFormat="1" applyBorder="1" applyAlignment="1" applyProtection="1">
      <alignment vertical="center" wrapText="1"/>
      <protection locked="0"/>
    </xf>
    <xf numFmtId="165" fontId="3" fillId="0" borderId="2" xfId="0" applyNumberFormat="1" applyFont="1" applyBorder="1" applyAlignment="1" applyProtection="1">
      <protection locked="0"/>
    </xf>
    <xf numFmtId="0" fontId="0" fillId="0" borderId="2" xfId="0" applyBorder="1" applyAlignment="1" applyProtection="1">
      <protection locked="0"/>
    </xf>
    <xf numFmtId="2" fontId="0" fillId="0" borderId="2" xfId="0" applyNumberFormat="1" applyBorder="1" applyAlignment="1" applyProtection="1">
      <protection locked="0"/>
    </xf>
    <xf numFmtId="2" fontId="0" fillId="0" borderId="2" xfId="0" applyNumberFormat="1" applyBorder="1" applyAlignment="1" applyProtection="1">
      <alignment vertical="center" wrapText="1"/>
      <protection locked="0"/>
    </xf>
    <xf numFmtId="165" fontId="0" fillId="0" borderId="7" xfId="0" applyNumberFormat="1" applyFill="1" applyBorder="1" applyProtection="1">
      <protection locked="0"/>
    </xf>
    <xf numFmtId="165" fontId="3" fillId="0" borderId="7" xfId="0" applyNumberFormat="1" applyFont="1" applyBorder="1" applyProtection="1">
      <protection locked="0"/>
    </xf>
    <xf numFmtId="0" fontId="0" fillId="0" borderId="7" xfId="0" applyBorder="1" applyProtection="1">
      <protection locked="0"/>
    </xf>
    <xf numFmtId="2" fontId="0" fillId="0" borderId="7" xfId="0" applyNumberFormat="1" applyBorder="1" applyProtection="1">
      <protection locked="0"/>
    </xf>
    <xf numFmtId="2" fontId="3" fillId="0" borderId="20" xfId="0" applyNumberFormat="1" applyFont="1" applyBorder="1" applyProtection="1">
      <protection locked="0"/>
    </xf>
    <xf numFmtId="2" fontId="3" fillId="0" borderId="22" xfId="0" applyNumberFormat="1" applyFont="1" applyBorder="1" applyAlignment="1" applyProtection="1">
      <protection locked="0"/>
    </xf>
    <xf numFmtId="165" fontId="1" fillId="0" borderId="0" xfId="2" applyNumberFormat="1" applyFont="1" applyAlignment="1">
      <alignment horizontal="right" indent="1"/>
    </xf>
    <xf numFmtId="0" fontId="0" fillId="0" borderId="0" xfId="0" quotePrefix="1" applyAlignment="1"/>
    <xf numFmtId="0" fontId="0" fillId="0" borderId="0" xfId="0" quotePrefix="1" applyAlignment="1">
      <alignment vertical="top"/>
    </xf>
    <xf numFmtId="0" fontId="0" fillId="0" borderId="0" xfId="0" quotePrefix="1"/>
    <xf numFmtId="0" fontId="10" fillId="0" borderId="0" xfId="0" applyFont="1" applyAlignment="1" applyProtection="1">
      <alignment vertical="top" wrapText="1"/>
      <protection hidden="1"/>
    </xf>
    <xf numFmtId="0" fontId="3" fillId="0" borderId="26" xfId="0" applyFont="1" applyBorder="1" applyAlignment="1" applyProtection="1">
      <alignment horizontal="center"/>
      <protection locked="0"/>
    </xf>
    <xf numFmtId="165" fontId="0" fillId="0" borderId="27" xfId="0" applyNumberFormat="1" applyBorder="1" applyProtection="1">
      <protection locked="0"/>
    </xf>
    <xf numFmtId="4" fontId="0" fillId="0" borderId="29" xfId="0" applyNumberFormat="1" applyBorder="1"/>
    <xf numFmtId="3" fontId="0" fillId="0" borderId="29" xfId="0" applyNumberFormat="1" applyBorder="1" applyAlignment="1" applyProtection="1">
      <protection locked="0"/>
    </xf>
    <xf numFmtId="165" fontId="0" fillId="0" borderId="29" xfId="0" applyNumberFormat="1" applyBorder="1" applyAlignment="1" applyProtection="1">
      <alignment horizontal="right" vertical="top"/>
      <protection locked="0"/>
    </xf>
    <xf numFmtId="165" fontId="0" fillId="0" borderId="29" xfId="0" applyNumberFormat="1" applyFill="1" applyBorder="1" applyAlignment="1" applyProtection="1">
      <protection locked="0"/>
    </xf>
    <xf numFmtId="2" fontId="0" fillId="0" borderId="29" xfId="0" applyNumberFormat="1" applyBorder="1" applyAlignment="1" applyProtection="1">
      <protection locked="0"/>
    </xf>
    <xf numFmtId="2" fontId="0" fillId="0" borderId="29" xfId="0" applyNumberFormat="1" applyBorder="1" applyAlignment="1" applyProtection="1">
      <alignment vertical="center" wrapText="1"/>
      <protection locked="0"/>
    </xf>
    <xf numFmtId="2" fontId="3" fillId="0" borderId="30" xfId="0" applyNumberFormat="1" applyFont="1" applyBorder="1" applyAlignment="1" applyProtection="1">
      <protection locked="0"/>
    </xf>
    <xf numFmtId="164" fontId="0" fillId="0" borderId="32" xfId="0" applyNumberFormat="1" applyFont="1" applyBorder="1" applyAlignment="1" applyProtection="1">
      <protection locked="0"/>
    </xf>
    <xf numFmtId="3" fontId="0" fillId="0" borderId="27" xfId="0" applyNumberFormat="1" applyBorder="1" applyProtection="1">
      <protection locked="0"/>
    </xf>
    <xf numFmtId="165" fontId="0" fillId="0" borderId="27" xfId="0" applyNumberFormat="1" applyFill="1" applyBorder="1" applyProtection="1">
      <protection locked="0"/>
    </xf>
    <xf numFmtId="165" fontId="3" fillId="0" borderId="27" xfId="0" applyNumberFormat="1" applyFont="1" applyBorder="1" applyProtection="1">
      <protection locked="0"/>
    </xf>
    <xf numFmtId="0" fontId="0" fillId="0" borderId="27" xfId="0" applyBorder="1" applyProtection="1">
      <protection locked="0"/>
    </xf>
    <xf numFmtId="2" fontId="0" fillId="0" borderId="27" xfId="0" applyNumberFormat="1" applyBorder="1" applyProtection="1">
      <protection locked="0"/>
    </xf>
    <xf numFmtId="2" fontId="3" fillId="0" borderId="28" xfId="0" applyNumberFormat="1" applyFont="1" applyBorder="1" applyProtection="1">
      <protection locked="0"/>
    </xf>
    <xf numFmtId="0" fontId="10" fillId="0" borderId="0" xfId="0" applyNumberFormat="1" applyFont="1" applyAlignment="1" applyProtection="1">
      <alignment wrapText="1"/>
      <protection hidden="1"/>
    </xf>
    <xf numFmtId="0" fontId="10" fillId="0" borderId="0" xfId="0" applyFont="1" applyAlignment="1">
      <alignment vertical="center"/>
    </xf>
    <xf numFmtId="0" fontId="10" fillId="0" borderId="0" xfId="0" applyFont="1" applyAlignment="1" applyProtection="1">
      <alignment vertical="center" wrapText="1"/>
      <protection hidden="1"/>
    </xf>
    <xf numFmtId="164" fontId="0" fillId="0" borderId="27" xfId="0" applyNumberFormat="1" applyBorder="1" applyAlignment="1" applyProtection="1">
      <alignment horizontal="right"/>
      <protection locked="0"/>
    </xf>
    <xf numFmtId="164" fontId="0" fillId="0" borderId="27" xfId="0" applyNumberFormat="1" applyBorder="1" applyAlignment="1" applyProtection="1">
      <alignment horizontal="right" vertical="center"/>
      <protection locked="0"/>
    </xf>
    <xf numFmtId="164" fontId="0" fillId="0" borderId="27" xfId="0" applyNumberFormat="1" applyFont="1" applyBorder="1" applyAlignment="1" applyProtection="1">
      <alignment vertical="center"/>
      <protection locked="0"/>
    </xf>
    <xf numFmtId="164" fontId="0" fillId="0" borderId="27" xfId="0" applyNumberFormat="1" applyBorder="1" applyProtection="1">
      <protection locked="0"/>
    </xf>
    <xf numFmtId="164" fontId="0" fillId="0" borderId="28" xfId="0" applyNumberFormat="1" applyBorder="1" applyProtection="1">
      <protection locked="0"/>
    </xf>
    <xf numFmtId="0" fontId="10" fillId="0" borderId="0" xfId="0" applyFont="1" applyAlignment="1">
      <alignment vertical="center" wrapText="1"/>
    </xf>
    <xf numFmtId="0" fontId="25" fillId="0" borderId="0" xfId="0" applyFont="1" applyFill="1" applyBorder="1" applyAlignment="1" applyProtection="1">
      <alignment vertical="center" wrapText="1"/>
      <protection hidden="1"/>
    </xf>
    <xf numFmtId="0" fontId="0" fillId="0" borderId="3" xfId="0" applyFont="1" applyFill="1" applyBorder="1" applyAlignment="1" applyProtection="1">
      <alignment vertical="center" wrapText="1"/>
      <protection hidden="1"/>
    </xf>
    <xf numFmtId="0" fontId="3" fillId="0" borderId="3" xfId="0" applyFont="1" applyFill="1" applyBorder="1" applyAlignment="1" applyProtection="1">
      <alignment vertical="center" wrapText="1"/>
      <protection hidden="1"/>
    </xf>
    <xf numFmtId="165" fontId="0" fillId="0" borderId="29" xfId="0" applyNumberFormat="1" applyFill="1" applyBorder="1" applyAlignment="1" applyProtection="1">
      <alignment vertical="center" wrapText="1"/>
      <protection locked="0"/>
    </xf>
    <xf numFmtId="165" fontId="3" fillId="0" borderId="29" xfId="0" applyNumberFormat="1" applyFont="1" applyFill="1" applyBorder="1" applyAlignment="1" applyProtection="1">
      <protection locked="0"/>
    </xf>
    <xf numFmtId="165" fontId="1" fillId="0" borderId="31" xfId="2" applyNumberFormat="1" applyFont="1" applyFill="1" applyBorder="1" applyAlignment="1">
      <alignment horizontal="right" indent="1"/>
    </xf>
    <xf numFmtId="0" fontId="0" fillId="0" borderId="29" xfId="0" applyFill="1" applyBorder="1" applyAlignment="1" applyProtection="1">
      <protection locked="0"/>
    </xf>
    <xf numFmtId="2" fontId="0" fillId="0" borderId="29" xfId="0" applyNumberFormat="1" applyFill="1" applyBorder="1" applyAlignment="1" applyProtection="1">
      <protection locked="0"/>
    </xf>
    <xf numFmtId="4" fontId="0" fillId="2" borderId="8" xfId="0" applyNumberFormat="1" applyFill="1" applyBorder="1" applyAlignment="1" applyProtection="1">
      <alignment horizontal="right"/>
      <protection locked="0"/>
    </xf>
    <xf numFmtId="164" fontId="0" fillId="0" borderId="33" xfId="0" applyNumberFormat="1" applyBorder="1" applyProtection="1">
      <protection locked="0"/>
    </xf>
    <xf numFmtId="164" fontId="0" fillId="0" borderId="34" xfId="0" applyNumberFormat="1" applyBorder="1" applyProtection="1">
      <protection locked="0"/>
    </xf>
    <xf numFmtId="0" fontId="0" fillId="0" borderId="3" xfId="0" applyFont="1" applyFill="1" applyBorder="1" applyAlignment="1" applyProtection="1">
      <alignment horizontal="left" vertical="center" wrapText="1" indent="1"/>
      <protection hidden="1"/>
    </xf>
    <xf numFmtId="3" fontId="0" fillId="0" borderId="27" xfId="0" applyNumberFormat="1" applyBorder="1" applyAlignment="1" applyProtection="1">
      <alignment horizontal="right"/>
      <protection locked="0"/>
    </xf>
    <xf numFmtId="3" fontId="0" fillId="0" borderId="28" xfId="0" applyNumberFormat="1" applyBorder="1" applyAlignment="1" applyProtection="1">
      <alignment horizontal="right" vertical="center"/>
      <protection locked="0"/>
    </xf>
    <xf numFmtId="164" fontId="0" fillId="0" borderId="6" xfId="0" applyNumberFormat="1" applyFont="1" applyBorder="1" applyAlignment="1">
      <alignment horizontal="center"/>
    </xf>
    <xf numFmtId="164" fontId="0" fillId="0" borderId="32" xfId="0" applyNumberFormat="1" applyFont="1" applyBorder="1" applyAlignment="1">
      <alignment horizontal="center"/>
    </xf>
    <xf numFmtId="3" fontId="0" fillId="0" borderId="35" xfId="0" applyNumberFormat="1" applyBorder="1" applyAlignment="1" applyProtection="1">
      <alignment horizontal="center"/>
      <protection locked="0"/>
    </xf>
    <xf numFmtId="3" fontId="0" fillId="0" borderId="29" xfId="0" applyNumberFormat="1" applyBorder="1" applyAlignment="1">
      <alignment horizontal="right"/>
    </xf>
    <xf numFmtId="3" fontId="0" fillId="0" borderId="29" xfId="0" applyNumberFormat="1" applyBorder="1" applyAlignment="1" applyProtection="1">
      <alignment horizontal="right"/>
      <protection locked="0"/>
    </xf>
    <xf numFmtId="3" fontId="0" fillId="0" borderId="30" xfId="0" applyNumberFormat="1" applyBorder="1" applyAlignment="1" applyProtection="1">
      <alignment horizontal="right" vertical="center"/>
      <protection locked="0"/>
    </xf>
    <xf numFmtId="3" fontId="0" fillId="0" borderId="6" xfId="0" applyNumberFormat="1" applyBorder="1" applyAlignment="1">
      <alignment horizontal="center"/>
    </xf>
    <xf numFmtId="4" fontId="0" fillId="0" borderId="29" xfId="0" applyNumberFormat="1" applyBorder="1" applyAlignment="1">
      <alignment horizontal="right"/>
    </xf>
    <xf numFmtId="4" fontId="0" fillId="0" borderId="29" xfId="0" applyNumberFormat="1" applyBorder="1" applyAlignment="1" applyProtection="1">
      <alignment horizontal="right"/>
      <protection locked="0"/>
    </xf>
    <xf numFmtId="4" fontId="0" fillId="0" borderId="30" xfId="0" applyNumberFormat="1" applyBorder="1" applyAlignment="1" applyProtection="1">
      <alignment horizontal="right" vertical="center"/>
      <protection locked="0"/>
    </xf>
    <xf numFmtId="164" fontId="0" fillId="0" borderId="32" xfId="0" applyNumberFormat="1" applyFont="1" applyBorder="1"/>
    <xf numFmtId="4" fontId="0" fillId="0" borderId="6" xfId="0" applyNumberFormat="1" applyBorder="1" applyAlignment="1">
      <alignment horizontal="center"/>
    </xf>
    <xf numFmtId="164" fontId="0" fillId="0" borderId="23" xfId="0" applyNumberFormat="1" applyFont="1" applyBorder="1" applyAlignment="1">
      <alignment horizontal="center" vertical="center"/>
    </xf>
    <xf numFmtId="164" fontId="0" fillId="0" borderId="6"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2" fontId="0" fillId="0" borderId="6" xfId="0" applyNumberFormat="1" applyBorder="1" applyAlignment="1" applyProtection="1">
      <alignment horizontal="center" vertical="center"/>
      <protection locked="0"/>
    </xf>
    <xf numFmtId="164" fontId="0" fillId="0" borderId="6" xfId="0" applyNumberFormat="1" applyFont="1" applyBorder="1" applyAlignment="1" applyProtection="1">
      <alignment horizontal="center" vertical="center"/>
      <protection locked="0"/>
    </xf>
    <xf numFmtId="164" fontId="3" fillId="0" borderId="6"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protection locked="0"/>
    </xf>
    <xf numFmtId="0" fontId="0" fillId="0" borderId="33" xfId="0" applyFont="1" applyFill="1" applyBorder="1" applyAlignment="1" applyProtection="1">
      <alignment horizontal="left" vertical="center" wrapText="1"/>
      <protection hidden="1"/>
    </xf>
    <xf numFmtId="3" fontId="0" fillId="0" borderId="36" xfId="0" applyNumberFormat="1" applyBorder="1" applyAlignment="1" applyProtection="1">
      <alignment horizontal="right" vertical="center"/>
      <protection locked="0"/>
    </xf>
    <xf numFmtId="3" fontId="0" fillId="0" borderId="37" xfId="0" applyNumberFormat="1" applyBorder="1" applyAlignment="1" applyProtection="1">
      <alignment horizontal="right" vertical="center"/>
      <protection locked="0"/>
    </xf>
    <xf numFmtId="3" fontId="0" fillId="0" borderId="29" xfId="0" applyNumberFormat="1" applyBorder="1" applyAlignment="1" applyProtection="1">
      <alignment horizontal="right" vertical="center"/>
      <protection locked="0"/>
    </xf>
    <xf numFmtId="3" fontId="0" fillId="0" borderId="32" xfId="0" applyNumberFormat="1" applyBorder="1" applyAlignment="1" applyProtection="1">
      <alignment horizontal="center" vertical="center"/>
      <protection locked="0"/>
    </xf>
    <xf numFmtId="3" fontId="0" fillId="0" borderId="6" xfId="0" applyNumberFormat="1" applyBorder="1" applyAlignment="1" applyProtection="1">
      <alignment horizontal="center" vertical="center"/>
      <protection locked="0"/>
    </xf>
    <xf numFmtId="4" fontId="0" fillId="0" borderId="23" xfId="0" applyNumberFormat="1" applyBorder="1" applyAlignment="1" applyProtection="1">
      <alignment horizontal="center" vertical="center"/>
      <protection locked="0"/>
    </xf>
    <xf numFmtId="3" fontId="0" fillId="0" borderId="22" xfId="0" applyNumberFormat="1" applyFill="1" applyBorder="1" applyAlignment="1" applyProtection="1">
      <alignment horizontal="right" vertical="center"/>
      <protection locked="0"/>
    </xf>
    <xf numFmtId="3" fontId="0" fillId="0" borderId="22" xfId="0" applyNumberFormat="1" applyFill="1" applyBorder="1" applyAlignment="1" applyProtection="1">
      <alignment vertical="center"/>
      <protection locked="0"/>
    </xf>
    <xf numFmtId="3" fontId="0" fillId="0" borderId="20" xfId="0" applyNumberFormat="1" applyFill="1" applyBorder="1" applyAlignment="1" applyProtection="1">
      <alignment horizontal="right" vertical="center"/>
      <protection locked="0"/>
    </xf>
  </cellXfs>
  <cellStyles count="3">
    <cellStyle name="Komma" xfId="2" builtinId="3"/>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image" Target="../media/image7.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8.gif"/></Relationships>
</file>

<file path=xl/charts/_rels/chart3.xml.rels><?xml version="1.0" encoding="UTF-8" standalone="yes"?>
<Relationships xmlns="http://schemas.openxmlformats.org/package/2006/relationships"><Relationship Id="rId3" Type="http://schemas.openxmlformats.org/officeDocument/2006/relationships/image" Target="../media/image11.gif"/><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'Tab_SF3A masqué'!$A$13</c:f>
          <c:strCache>
            <c:ptCount val="1"/>
            <c:pt idx="0">
              <c:v>Durata delle comunicazioni (in milioni di minuti)</c:v>
            </c:pt>
          </c:strCache>
        </c:strRef>
      </c:tx>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6.3860185765148902E-2"/>
          <c:y val="7.547534469878181E-2"/>
          <c:w val="0.71194684212170467"/>
          <c:h val="0.87316217445115052"/>
        </c:manualLayout>
      </c:layout>
      <c:barChart>
        <c:barDir val="col"/>
        <c:grouping val="stacked"/>
        <c:varyColors val="0"/>
        <c:ser>
          <c:idx val="2"/>
          <c:order val="0"/>
          <c:tx>
            <c:strRef>
              <c:f>'Tab_SF3A masqué'!$A$16</c:f>
              <c:strCache>
                <c:ptCount val="1"/>
                <c:pt idx="0">
                  <c:v>A livello nazionale (zona urbana e zona interurbana)</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'Tab_SF3A masqué'!$B$4:$V$4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'Tab_SF3A masqué'!$B$16:$V$16</c:f>
              <c:numCache>
                <c:formatCode>#,##0</c:formatCode>
                <c:ptCount val="21"/>
                <c:pt idx="0">
                  <c:v>16860</c:v>
                </c:pt>
                <c:pt idx="1">
                  <c:v>18495</c:v>
                </c:pt>
                <c:pt idx="2">
                  <c:v>17213</c:v>
                </c:pt>
                <c:pt idx="3">
                  <c:v>17240</c:v>
                </c:pt>
                <c:pt idx="4">
                  <c:v>16214</c:v>
                </c:pt>
                <c:pt idx="5">
                  <c:v>14639</c:v>
                </c:pt>
                <c:pt idx="6">
                  <c:v>13968</c:v>
                </c:pt>
                <c:pt idx="7">
                  <c:v>13266.948650800005</c:v>
                </c:pt>
                <c:pt idx="8">
                  <c:v>12823.503762799999</c:v>
                </c:pt>
                <c:pt idx="9">
                  <c:v>12232.276091399999</c:v>
                </c:pt>
                <c:pt idx="10">
                  <c:v>11060.672918</c:v>
                </c:pt>
                <c:pt idx="11">
                  <c:v>10775.872857999999</c:v>
                </c:pt>
                <c:pt idx="12">
                  <c:v>10629.3586681</c:v>
                </c:pt>
                <c:pt idx="13">
                  <c:v>9747.5697170100011</c:v>
                </c:pt>
                <c:pt idx="14">
                  <c:v>9727.8099996199999</c:v>
                </c:pt>
                <c:pt idx="15">
                  <c:v>8341.9246439699982</c:v>
                </c:pt>
                <c:pt idx="16">
                  <c:v>6447.9543921500008</c:v>
                </c:pt>
                <c:pt idx="17">
                  <c:v>6884.2847060000004</c:v>
                </c:pt>
                <c:pt idx="18">
                  <c:v>5961.1099075500006</c:v>
                </c:pt>
                <c:pt idx="19">
                  <c:v>5770.2412865466986</c:v>
                </c:pt>
                <c:pt idx="20" formatCode="_ * #,##0_ ;_ * \-#,##0_ ;_ * &quot;-&quot;??_ ;_ @_ ">
                  <c:v>4774.5765089833012</c:v>
                </c:pt>
              </c:numCache>
            </c:numRef>
          </c:val>
          <c:extLst>
            <c:ext xmlns:c16="http://schemas.microsoft.com/office/drawing/2014/chart" uri="{C3380CC4-5D6E-409C-BE32-E72D297353CC}">
              <c16:uniqueId val="{00000000-1B51-4D88-BFB2-64E2353DCF32}"/>
            </c:ext>
          </c:extLst>
        </c:ser>
        <c:ser>
          <c:idx val="3"/>
          <c:order val="1"/>
          <c:tx>
            <c:strRef>
              <c:f>'Tab_SF3A masqué'!$A$17</c:f>
              <c:strCache>
                <c:ptCount val="1"/>
                <c:pt idx="0">
                  <c:v>A livello internazionale</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'Tab_SF3A masqué'!$B$4:$V$4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'Tab_SF3A masqué'!$B$17:$V$17</c:f>
              <c:numCache>
                <c:formatCode>#,##0</c:formatCode>
                <c:ptCount val="21"/>
                <c:pt idx="0">
                  <c:v>2034</c:v>
                </c:pt>
                <c:pt idx="1">
                  <c:v>2162</c:v>
                </c:pt>
                <c:pt idx="2">
                  <c:v>2387</c:v>
                </c:pt>
                <c:pt idx="3">
                  <c:v>2539</c:v>
                </c:pt>
                <c:pt idx="4">
                  <c:v>2403</c:v>
                </c:pt>
                <c:pt idx="5">
                  <c:v>2472</c:v>
                </c:pt>
                <c:pt idx="6">
                  <c:v>2685</c:v>
                </c:pt>
                <c:pt idx="7">
                  <c:v>2347.6864309000002</c:v>
                </c:pt>
                <c:pt idx="8">
                  <c:v>2255.6578178999998</c:v>
                </c:pt>
                <c:pt idx="9">
                  <c:v>2411.2378533000001</c:v>
                </c:pt>
                <c:pt idx="10">
                  <c:v>2030.2210330000003</c:v>
                </c:pt>
                <c:pt idx="11">
                  <c:v>1921.6035968000001</c:v>
                </c:pt>
                <c:pt idx="12">
                  <c:v>1800.1330330999999</c:v>
                </c:pt>
                <c:pt idx="13">
                  <c:v>1732.02012801</c:v>
                </c:pt>
                <c:pt idx="14">
                  <c:v>1890.2552160169998</c:v>
                </c:pt>
                <c:pt idx="15">
                  <c:v>1556.47435423</c:v>
                </c:pt>
                <c:pt idx="16">
                  <c:v>1250.06254502</c:v>
                </c:pt>
                <c:pt idx="17">
                  <c:v>1244.6166979999998</c:v>
                </c:pt>
                <c:pt idx="18">
                  <c:v>1418.0139642000026</c:v>
                </c:pt>
                <c:pt idx="19">
                  <c:v>959.56454787659959</c:v>
                </c:pt>
                <c:pt idx="20" formatCode="_ * #,##0_ ;_ * \-#,##0_ ;_ * &quot;-&quot;??_ ;_ @_ ">
                  <c:v>696.74847591669982</c:v>
                </c:pt>
              </c:numCache>
            </c:numRef>
          </c:val>
          <c:extLst>
            <c:ext xmlns:c16="http://schemas.microsoft.com/office/drawing/2014/chart" uri="{C3380CC4-5D6E-409C-BE32-E72D297353CC}">
              <c16:uniqueId val="{00000001-1B51-4D88-BFB2-64E2353DCF32}"/>
            </c:ext>
          </c:extLst>
        </c:ser>
        <c:ser>
          <c:idx val="4"/>
          <c:order val="2"/>
          <c:tx>
            <c:strRef>
              <c:f>'Tab_SF3A masqué'!$A$18</c:f>
              <c:strCache>
                <c:ptCount val="1"/>
                <c:pt idx="0">
                  <c:v>Dalla rete fissa verso la rete mobile</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'Tab_SF3A masqué'!$B$4:$V$4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'Tab_SF3A masqué'!$B$18:$V$18</c:f>
              <c:numCache>
                <c:formatCode>#,##0</c:formatCode>
                <c:ptCount val="21"/>
                <c:pt idx="0">
                  <c:v>793</c:v>
                </c:pt>
                <c:pt idx="1">
                  <c:v>1124</c:v>
                </c:pt>
                <c:pt idx="2">
                  <c:v>1544</c:v>
                </c:pt>
                <c:pt idx="3">
                  <c:v>2032</c:v>
                </c:pt>
                <c:pt idx="4">
                  <c:v>2205</c:v>
                </c:pt>
                <c:pt idx="5">
                  <c:v>2365</c:v>
                </c:pt>
                <c:pt idx="6">
                  <c:v>2422</c:v>
                </c:pt>
                <c:pt idx="7">
                  <c:v>2505.8501308170003</c:v>
                </c:pt>
                <c:pt idx="8">
                  <c:v>2473.0848895999993</c:v>
                </c:pt>
                <c:pt idx="9">
                  <c:v>2234.1122778000004</c:v>
                </c:pt>
                <c:pt idx="10">
                  <c:v>1991.8638349999999</c:v>
                </c:pt>
                <c:pt idx="11">
                  <c:v>2179.7318466000002</c:v>
                </c:pt>
                <c:pt idx="12">
                  <c:v>2136.9587286000001</c:v>
                </c:pt>
                <c:pt idx="13">
                  <c:v>2151.5687674999995</c:v>
                </c:pt>
                <c:pt idx="14">
                  <c:v>2247.9188198924057</c:v>
                </c:pt>
                <c:pt idx="15">
                  <c:v>1913.8115818500003</c:v>
                </c:pt>
                <c:pt idx="16">
                  <c:v>1640.6582561499999</c:v>
                </c:pt>
                <c:pt idx="17">
                  <c:v>2215.5906629000001</c:v>
                </c:pt>
                <c:pt idx="18">
                  <c:v>2254.2806489666636</c:v>
                </c:pt>
                <c:pt idx="19">
                  <c:v>2133.6161720566001</c:v>
                </c:pt>
                <c:pt idx="20" formatCode="_ * #,##0_ ;_ * \-#,##0_ ;_ * &quot;-&quot;??_ ;_ @_ ">
                  <c:v>1764.2628629833009</c:v>
                </c:pt>
              </c:numCache>
            </c:numRef>
          </c:val>
          <c:extLst>
            <c:ext xmlns:c16="http://schemas.microsoft.com/office/drawing/2014/chart" uri="{C3380CC4-5D6E-409C-BE32-E72D297353CC}">
              <c16:uniqueId val="{00000002-1B51-4D88-BFB2-64E2353DCF32}"/>
            </c:ext>
          </c:extLst>
        </c:ser>
        <c:ser>
          <c:idx val="5"/>
          <c:order val="3"/>
          <c:tx>
            <c:strRef>
              <c:f>'Tab_SF3A masqué'!$A$19</c:f>
              <c:strCache>
                <c:ptCount val="1"/>
                <c:pt idx="0">
                  <c:v>Dalla rete fissa verso una rete indeterminata (fissa o mobile)</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'Tab_SF3A masqué'!$B$4:$V$4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'Tab_SF3A masqué'!$B$19:$V$19</c:f>
              <c:numCache>
                <c:formatCode>#,##0</c:formatCode>
                <c:ptCount val="21"/>
                <c:pt idx="0">
                  <c:v>0</c:v>
                </c:pt>
                <c:pt idx="1">
                  <c:v>140</c:v>
                </c:pt>
                <c:pt idx="2">
                  <c:v>116</c:v>
                </c:pt>
                <c:pt idx="3">
                  <c:v>558</c:v>
                </c:pt>
                <c:pt idx="4">
                  <c:v>207</c:v>
                </c:pt>
                <c:pt idx="5">
                  <c:v>93</c:v>
                </c:pt>
                <c:pt idx="6">
                  <c:v>498</c:v>
                </c:pt>
                <c:pt idx="7">
                  <c:v>368.81738199999995</c:v>
                </c:pt>
                <c:pt idx="8">
                  <c:v>561.00171</c:v>
                </c:pt>
                <c:pt idx="9">
                  <c:v>489.41282400000006</c:v>
                </c:pt>
                <c:pt idx="10">
                  <c:v>280.45429999999999</c:v>
                </c:pt>
                <c:pt idx="11">
                  <c:v>216.36822810000001</c:v>
                </c:pt>
                <c:pt idx="12">
                  <c:v>231.19869600000001</c:v>
                </c:pt>
                <c:pt idx="13">
                  <c:v>183.27856370000001</c:v>
                </c:pt>
                <c:pt idx="14">
                  <c:v>212.14789799999997</c:v>
                </c:pt>
                <c:pt idx="15">
                  <c:v>149.54450599999998</c:v>
                </c:pt>
                <c:pt idx="16">
                  <c:v>177.16946100000004</c:v>
                </c:pt>
                <c:pt idx="17">
                  <c:v>167.81105199999996</c:v>
                </c:pt>
                <c:pt idx="18">
                  <c:v>146.28714200000002</c:v>
                </c:pt>
                <c:pt idx="19">
                  <c:v>151.98797199999996</c:v>
                </c:pt>
                <c:pt idx="20" formatCode="_ * #,##0_ ;_ * \-#,##0_ ;_ * &quot;-&quot;??_ ;_ @_ ">
                  <c:v>143.38273799999999</c:v>
                </c:pt>
              </c:numCache>
            </c:numRef>
          </c:val>
          <c:extLst>
            <c:ext xmlns:c16="http://schemas.microsoft.com/office/drawing/2014/chart" uri="{C3380CC4-5D6E-409C-BE32-E72D297353CC}">
              <c16:uniqueId val="{00000003-1B51-4D88-BFB2-64E2353DCF32}"/>
            </c:ext>
          </c:extLst>
        </c:ser>
        <c:dLbls>
          <c:showLegendKey val="0"/>
          <c:showVal val="0"/>
          <c:showCatName val="0"/>
          <c:showSerName val="0"/>
          <c:showPercent val="0"/>
          <c:showBubbleSize val="0"/>
        </c:dLbls>
        <c:gapWidth val="56"/>
        <c:overlap val="100"/>
        <c:axId val="429028648"/>
        <c:axId val="429031000"/>
      </c:barChart>
      <c:catAx>
        <c:axId val="4290286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29031000"/>
        <c:crosses val="autoZero"/>
        <c:auto val="1"/>
        <c:lblAlgn val="ctr"/>
        <c:lblOffset val="100"/>
        <c:tickLblSkip val="1"/>
        <c:noMultiLvlLbl val="0"/>
      </c:catAx>
      <c:valAx>
        <c:axId val="429031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29028648"/>
        <c:crosses val="autoZero"/>
        <c:crossBetween val="between"/>
      </c:valAx>
      <c:spPr>
        <a:noFill/>
        <a:ln>
          <a:noFill/>
        </a:ln>
        <a:effectLst/>
      </c:spPr>
    </c:plotArea>
    <c:legend>
      <c:legendPos val="r"/>
      <c:layout>
        <c:manualLayout>
          <c:xMode val="edge"/>
          <c:yMode val="edge"/>
          <c:x val="0.80987108930622842"/>
          <c:y val="0.25141074872160923"/>
          <c:w val="0.18193092128832802"/>
          <c:h val="0.5622001984053163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Tab_SF3B!$A$5</c:f>
          <c:strCache>
            <c:ptCount val="1"/>
            <c:pt idx="0">
              <c:v>Numero di comunicazioni stabilite (in milioni di chiamate) </c:v>
            </c:pt>
          </c:strCache>
        </c:strRef>
      </c:tx>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4.6810734675408035E-2"/>
          <c:y val="7.547534469878181E-2"/>
          <c:w val="0.72555128623580645"/>
          <c:h val="0.87857041495553334"/>
        </c:manualLayout>
      </c:layout>
      <c:barChart>
        <c:barDir val="col"/>
        <c:grouping val="stacked"/>
        <c:varyColors val="0"/>
        <c:ser>
          <c:idx val="1"/>
          <c:order val="0"/>
          <c:tx>
            <c:strRef>
              <c:f>Tab_SF3B!$A$6</c:f>
              <c:strCache>
                <c:ptCount val="1"/>
                <c:pt idx="0">
                  <c:v>Comunicazioni stabilite in modo diretto (senza prefisso)</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Tab_SF3B!$B$4:$U$4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Tab_SF3B!$B$6:$U$6</c:f>
              <c:numCache>
                <c:formatCode>#,##0</c:formatCode>
                <c:ptCount val="20"/>
                <c:pt idx="0">
                  <c:v>5014</c:v>
                </c:pt>
                <c:pt idx="1">
                  <c:v>4544</c:v>
                </c:pt>
                <c:pt idx="2">
                  <c:v>4301</c:v>
                </c:pt>
                <c:pt idx="3">
                  <c:v>3716</c:v>
                </c:pt>
                <c:pt idx="4">
                  <c:v>3537</c:v>
                </c:pt>
                <c:pt idx="5">
                  <c:v>3740</c:v>
                </c:pt>
                <c:pt idx="6">
                  <c:v>3324.6367999999998</c:v>
                </c:pt>
                <c:pt idx="7">
                  <c:v>3182.8589204</c:v>
                </c:pt>
                <c:pt idx="8">
                  <c:v>3245.9124399999996</c:v>
                </c:pt>
                <c:pt idx="9">
                  <c:v>3035.6</c:v>
                </c:pt>
                <c:pt idx="10">
                  <c:v>2888.0824527999998</c:v>
                </c:pt>
                <c:pt idx="11">
                  <c:v>2807.1095822000002</c:v>
                </c:pt>
                <c:pt idx="12">
                  <c:v>2629.6775230199996</c:v>
                </c:pt>
                <c:pt idx="13">
                  <c:v>2657.1097579999996</c:v>
                </c:pt>
                <c:pt idx="14">
                  <c:v>2345.0575000000003</c:v>
                </c:pt>
                <c:pt idx="15">
                  <c:v>1405.1511786999999</c:v>
                </c:pt>
                <c:pt idx="16">
                  <c:v>1262.5459999999998</c:v>
                </c:pt>
                <c:pt idx="17">
                  <c:v>1113.9410000000003</c:v>
                </c:pt>
                <c:pt idx="18" formatCode="_ * #,##0_ ;_ * \-#,##0_ ;_ * &quot;-&quot;??_ ;_ @_ ">
                  <c:v>548.63605999999993</c:v>
                </c:pt>
                <c:pt idx="19" formatCode="_ * #,##0_ ;_ * \-#,##0_ ;_ * &quot;-&quot;??_ ;_ @_ ">
                  <c:v>232.358</c:v>
                </c:pt>
              </c:numCache>
            </c:numRef>
          </c:val>
          <c:extLst>
            <c:ext xmlns:c16="http://schemas.microsoft.com/office/drawing/2014/chart" uri="{C3380CC4-5D6E-409C-BE32-E72D297353CC}">
              <c16:uniqueId val="{00000000-6C3B-450A-8C15-5A8FCBF6251D}"/>
            </c:ext>
          </c:extLst>
        </c:ser>
        <c:ser>
          <c:idx val="2"/>
          <c:order val="1"/>
          <c:tx>
            <c:strRef>
              <c:f>Tab_SF3B!$A$7</c:f>
              <c:strCache>
                <c:ptCount val="1"/>
                <c:pt idx="0">
                  <c:v>Comunicazioni stabilite in modo indiretto (con prefisso)</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Tab_SF3B!$B$4:$U$4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Tab_SF3B!$B$7:$U$7</c:f>
              <c:numCache>
                <c:formatCode>#,##0</c:formatCode>
                <c:ptCount val="20"/>
                <c:pt idx="0">
                  <c:v>856</c:v>
                </c:pt>
                <c:pt idx="1">
                  <c:v>1053</c:v>
                </c:pt>
                <c:pt idx="2">
                  <c:v>1451</c:v>
                </c:pt>
                <c:pt idx="3">
                  <c:v>1724</c:v>
                </c:pt>
                <c:pt idx="4">
                  <c:v>1912</c:v>
                </c:pt>
                <c:pt idx="5">
                  <c:v>1764</c:v>
                </c:pt>
                <c:pt idx="6">
                  <c:v>1816.3446239999996</c:v>
                </c:pt>
                <c:pt idx="7">
                  <c:v>1488.4851099999998</c:v>
                </c:pt>
                <c:pt idx="8">
                  <c:v>1185.6393459999999</c:v>
                </c:pt>
                <c:pt idx="9">
                  <c:v>955.13713499999994</c:v>
                </c:pt>
                <c:pt idx="10">
                  <c:v>863.51458399999979</c:v>
                </c:pt>
                <c:pt idx="11">
                  <c:v>744.74482399999999</c:v>
                </c:pt>
                <c:pt idx="12">
                  <c:v>678.38110799999993</c:v>
                </c:pt>
                <c:pt idx="13">
                  <c:v>620.0048129999999</c:v>
                </c:pt>
                <c:pt idx="14">
                  <c:v>490.62294469999989</c:v>
                </c:pt>
                <c:pt idx="15">
                  <c:v>404.67873099999991</c:v>
                </c:pt>
                <c:pt idx="16">
                  <c:v>366.01313849999997</c:v>
                </c:pt>
                <c:pt idx="17">
                  <c:v>75.129013999999998</c:v>
                </c:pt>
                <c:pt idx="18" formatCode="_ * #,##0_ ;_ * \-#,##0_ ;_ * &quot;-&quot;??_ ;_ @_ ">
                  <c:v>98.514719000000014</c:v>
                </c:pt>
                <c:pt idx="19" formatCode="_ * #,##0_ ;_ * \-#,##0_ ;_ * &quot;-&quot;??_ ;_ @_ ">
                  <c:v>11.943492000000001</c:v>
                </c:pt>
              </c:numCache>
            </c:numRef>
          </c:val>
          <c:extLst>
            <c:ext xmlns:c16="http://schemas.microsoft.com/office/drawing/2014/chart" uri="{C3380CC4-5D6E-409C-BE32-E72D297353CC}">
              <c16:uniqueId val="{00000001-6C3B-450A-8C15-5A8FCBF6251D}"/>
            </c:ext>
          </c:extLst>
        </c:ser>
        <c:ser>
          <c:idx val="3"/>
          <c:order val="2"/>
          <c:tx>
            <c:strRef>
              <c:f>Tab_SF3B!$A$8</c:f>
              <c:strCache>
                <c:ptCount val="1"/>
                <c:pt idx="0">
                  <c:v>Comunicazioni stabilite tramite accesso VoIP</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Tab_SF3B!$B$4:$U$4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Tab_SF3B!$B$8:$U$8</c:f>
              <c:numCache>
                <c:formatCode>#,##0</c:formatCode>
                <c:ptCount val="20"/>
                <c:pt idx="0">
                  <c:v>0</c:v>
                </c:pt>
                <c:pt idx="1">
                  <c:v>0</c:v>
                </c:pt>
                <c:pt idx="2">
                  <c:v>0</c:v>
                </c:pt>
                <c:pt idx="3">
                  <c:v>0</c:v>
                </c:pt>
                <c:pt idx="4">
                  <c:v>0</c:v>
                </c:pt>
                <c:pt idx="5">
                  <c:v>43</c:v>
                </c:pt>
                <c:pt idx="6">
                  <c:v>131.40540800000002</c:v>
                </c:pt>
                <c:pt idx="7">
                  <c:v>186.75471300000004</c:v>
                </c:pt>
                <c:pt idx="8">
                  <c:v>225.27482600000005</c:v>
                </c:pt>
                <c:pt idx="9">
                  <c:v>260.07423999999997</c:v>
                </c:pt>
                <c:pt idx="10">
                  <c:v>333.59474760000012</c:v>
                </c:pt>
                <c:pt idx="11">
                  <c:v>586.3251879999998</c:v>
                </c:pt>
                <c:pt idx="12">
                  <c:v>560.46878399999991</c:v>
                </c:pt>
                <c:pt idx="13">
                  <c:v>713.66426000000001</c:v>
                </c:pt>
                <c:pt idx="14">
                  <c:v>475.10940700000003</c:v>
                </c:pt>
                <c:pt idx="15">
                  <c:v>622.89667999999983</c:v>
                </c:pt>
                <c:pt idx="16">
                  <c:v>826.71148000000005</c:v>
                </c:pt>
                <c:pt idx="17">
                  <c:v>906.65002900000025</c:v>
                </c:pt>
                <c:pt idx="18" formatCode="_ * #,##0_ ;_ * \-#,##0_ ;_ * &quot;-&quot;??_ ;_ @_ ">
                  <c:v>1401.2439969999998</c:v>
                </c:pt>
                <c:pt idx="19" formatCode="_ * #,##0_ ;_ * \-#,##0_ ;_ * &quot;-&quot;??_ ;_ @_ ">
                  <c:v>1483.9476965000001</c:v>
                </c:pt>
              </c:numCache>
            </c:numRef>
          </c:val>
          <c:extLst>
            <c:ext xmlns:c16="http://schemas.microsoft.com/office/drawing/2014/chart" uri="{C3380CC4-5D6E-409C-BE32-E72D297353CC}">
              <c16:uniqueId val="{00000002-6C3B-450A-8C15-5A8FCBF6251D}"/>
            </c:ext>
          </c:extLst>
        </c:ser>
        <c:ser>
          <c:idx val="4"/>
          <c:order val="3"/>
          <c:tx>
            <c:strRef>
              <c:f>Tab_SF3B!$A$9</c:f>
              <c:strCache>
                <c:ptCount val="1"/>
                <c:pt idx="0">
                  <c:v>Altre</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Tab_SF3B!$B$4:$U$4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Tab_SF3B!$B$9:$U$9</c:f>
              <c:numCache>
                <c:formatCode>#,##0</c:formatCode>
                <c:ptCount val="20"/>
                <c:pt idx="0">
                  <c:v>53</c:v>
                </c:pt>
                <c:pt idx="1">
                  <c:v>47</c:v>
                </c:pt>
                <c:pt idx="2">
                  <c:v>113</c:v>
                </c:pt>
                <c:pt idx="3">
                  <c:v>124</c:v>
                </c:pt>
                <c:pt idx="4">
                  <c:v>113</c:v>
                </c:pt>
                <c:pt idx="5">
                  <c:v>219</c:v>
                </c:pt>
                <c:pt idx="6">
                  <c:v>228.67891299999999</c:v>
                </c:pt>
                <c:pt idx="7">
                  <c:v>283.32968399999987</c:v>
                </c:pt>
                <c:pt idx="8">
                  <c:v>245.69527400000004</c:v>
                </c:pt>
                <c:pt idx="9">
                  <c:v>206.21200000000002</c:v>
                </c:pt>
                <c:pt idx="10">
                  <c:v>250.13837609999999</c:v>
                </c:pt>
                <c:pt idx="11">
                  <c:v>165.87069199999996</c:v>
                </c:pt>
                <c:pt idx="12">
                  <c:v>135.71020200000001</c:v>
                </c:pt>
                <c:pt idx="13">
                  <c:v>97.50825399999998</c:v>
                </c:pt>
                <c:pt idx="14">
                  <c:v>62.243003000000002</c:v>
                </c:pt>
                <c:pt idx="15">
                  <c:v>80.330355000000026</c:v>
                </c:pt>
                <c:pt idx="16">
                  <c:v>97.126053299999995</c:v>
                </c:pt>
                <c:pt idx="17">
                  <c:v>46.800281999999996</c:v>
                </c:pt>
                <c:pt idx="18" formatCode="_ * #,##0_ ;_ * \-#,##0_ ;_ * &quot;-&quot;??_ ;_ @_ ">
                  <c:v>46.377717999999994</c:v>
                </c:pt>
                <c:pt idx="19" formatCode="_ * #,##0_ ;_ * \-#,##0_ ;_ * &quot;-&quot;??_ ;_ @_ ">
                  <c:v>64.748010000000008</c:v>
                </c:pt>
              </c:numCache>
            </c:numRef>
          </c:val>
          <c:extLst>
            <c:ext xmlns:c16="http://schemas.microsoft.com/office/drawing/2014/chart" uri="{C3380CC4-5D6E-409C-BE32-E72D297353CC}">
              <c16:uniqueId val="{00000003-6C3B-450A-8C15-5A8FCBF6251D}"/>
            </c:ext>
          </c:extLst>
        </c:ser>
        <c:dLbls>
          <c:showLegendKey val="0"/>
          <c:showVal val="0"/>
          <c:showCatName val="0"/>
          <c:showSerName val="0"/>
          <c:showPercent val="0"/>
          <c:showBubbleSize val="0"/>
        </c:dLbls>
        <c:gapWidth val="60"/>
        <c:overlap val="100"/>
        <c:axId val="198739856"/>
        <c:axId val="431383608"/>
      </c:barChart>
      <c:catAx>
        <c:axId val="1987398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1383608"/>
        <c:crosses val="autoZero"/>
        <c:auto val="1"/>
        <c:lblAlgn val="ctr"/>
        <c:lblOffset val="100"/>
        <c:tickLblSkip val="1"/>
        <c:tickMarkSkip val="1"/>
        <c:noMultiLvlLbl val="0"/>
      </c:catAx>
      <c:valAx>
        <c:axId val="431383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198739856"/>
        <c:crosses val="autoZero"/>
        <c:crossBetween val="between"/>
      </c:valAx>
      <c:spPr>
        <a:noFill/>
        <a:ln>
          <a:noFill/>
        </a:ln>
        <a:effectLst/>
      </c:spPr>
    </c:plotArea>
    <c:legend>
      <c:legendPos val="r"/>
      <c:layout>
        <c:manualLayout>
          <c:xMode val="edge"/>
          <c:yMode val="edge"/>
          <c:x val="0.80329989514750044"/>
          <c:y val="0.17134221887998125"/>
          <c:w val="0.18713578387948224"/>
          <c:h val="0.6909763115378321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sz="1800"/>
              <a:t>Numero totale di comunicazioni stabilite nei Publifon              </a:t>
            </a:r>
            <a:r>
              <a:rPr lang="en-US" sz="1600"/>
              <a:t>(Informazione non rileverà pìu da 2018)</a:t>
            </a:r>
            <a:endParaRPr lang="en-US" sz="1200"/>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5.7321380674308357E-2"/>
          <c:y val="0.14482026564736331"/>
          <c:w val="0.92763007511345652"/>
          <c:h val="0.73353904340692566"/>
        </c:manualLayout>
      </c:layout>
      <c:barChart>
        <c:barDir val="col"/>
        <c:grouping val="stacked"/>
        <c:varyColors val="0"/>
        <c:ser>
          <c:idx val="0"/>
          <c:order val="0"/>
          <c:tx>
            <c:strRef>
              <c:f>desc!$E$291</c:f>
              <c:strCache>
                <c:ptCount val="1"/>
                <c:pt idx="0">
                  <c:v>Publifon pubblici</c:v>
                </c:pt>
              </c:strCache>
            </c:strRef>
          </c:tx>
          <c:spPr>
            <a:solidFill>
              <a:schemeClr val="accent1"/>
            </a:solidFill>
            <a:ln>
              <a:noFill/>
            </a:ln>
            <a:effectLst/>
          </c:spPr>
          <c:invertIfNegative val="0"/>
          <c:cat>
            <c:numRef>
              <c:f>Tab_SF4!$C$4:$U$4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Tab_SF4!$C$5:$U$5</c:f>
              <c:numCache>
                <c:formatCode>#,##0</c:formatCode>
                <c:ptCount val="19"/>
                <c:pt idx="0">
                  <c:v>111</c:v>
                </c:pt>
                <c:pt idx="1">
                  <c:v>96</c:v>
                </c:pt>
                <c:pt idx="2">
                  <c:v>89</c:v>
                </c:pt>
                <c:pt idx="3">
                  <c:v>72</c:v>
                </c:pt>
                <c:pt idx="4">
                  <c:v>64</c:v>
                </c:pt>
                <c:pt idx="5">
                  <c:v>62</c:v>
                </c:pt>
                <c:pt idx="6">
                  <c:v>51.7</c:v>
                </c:pt>
                <c:pt idx="7">
                  <c:v>43.5</c:v>
                </c:pt>
                <c:pt idx="8">
                  <c:v>33.799999999999997</c:v>
                </c:pt>
                <c:pt idx="9">
                  <c:v>25</c:v>
                </c:pt>
                <c:pt idx="10">
                  <c:v>18</c:v>
                </c:pt>
                <c:pt idx="11">
                  <c:v>13.76</c:v>
                </c:pt>
                <c:pt idx="12">
                  <c:v>11.8</c:v>
                </c:pt>
                <c:pt idx="13">
                  <c:v>10</c:v>
                </c:pt>
                <c:pt idx="14">
                  <c:v>8.1</c:v>
                </c:pt>
                <c:pt idx="15">
                  <c:v>6.5</c:v>
                </c:pt>
                <c:pt idx="16">
                  <c:v>4.9000000000000004</c:v>
                </c:pt>
                <c:pt idx="17">
                  <c:v>4.2</c:v>
                </c:pt>
                <c:pt idx="18">
                  <c:v>3.5</c:v>
                </c:pt>
              </c:numCache>
            </c:numRef>
          </c:val>
          <c:extLst>
            <c:ext xmlns:c16="http://schemas.microsoft.com/office/drawing/2014/chart" uri="{C3380CC4-5D6E-409C-BE32-E72D297353CC}">
              <c16:uniqueId val="{00000000-1AC5-41AB-B22D-D4FD16DEF298}"/>
            </c:ext>
          </c:extLst>
        </c:ser>
        <c:ser>
          <c:idx val="1"/>
          <c:order val="1"/>
          <c:tx>
            <c:strRef>
              <c:f>desc!$E$292</c:f>
              <c:strCache>
                <c:ptCount val="1"/>
                <c:pt idx="0">
                  <c:v>Publifon privati</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Tab_SF4!$C$4:$U$4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Tab_SF4!$C$6:$U$6</c:f>
              <c:numCache>
                <c:formatCode>#,##0</c:formatCode>
                <c:ptCount val="19"/>
                <c:pt idx="0">
                  <c:v>44</c:v>
                </c:pt>
                <c:pt idx="1">
                  <c:v>35</c:v>
                </c:pt>
                <c:pt idx="2">
                  <c:v>25</c:v>
                </c:pt>
                <c:pt idx="3">
                  <c:v>29</c:v>
                </c:pt>
                <c:pt idx="4">
                  <c:v>25</c:v>
                </c:pt>
                <c:pt idx="5">
                  <c:v>24</c:v>
                </c:pt>
                <c:pt idx="6">
                  <c:v>19</c:v>
                </c:pt>
                <c:pt idx="7">
                  <c:v>14.1</c:v>
                </c:pt>
                <c:pt idx="8">
                  <c:v>12.012</c:v>
                </c:pt>
                <c:pt idx="9">
                  <c:v>10</c:v>
                </c:pt>
                <c:pt idx="10">
                  <c:v>8</c:v>
                </c:pt>
                <c:pt idx="11">
                  <c:v>6.6099999999999994</c:v>
                </c:pt>
                <c:pt idx="12">
                  <c:v>5</c:v>
                </c:pt>
                <c:pt idx="13">
                  <c:v>3.9</c:v>
                </c:pt>
                <c:pt idx="14">
                  <c:v>3.1</c:v>
                </c:pt>
                <c:pt idx="15">
                  <c:v>2.5</c:v>
                </c:pt>
                <c:pt idx="16">
                  <c:v>2</c:v>
                </c:pt>
                <c:pt idx="17">
                  <c:v>1.8</c:v>
                </c:pt>
                <c:pt idx="18">
                  <c:v>1.5</c:v>
                </c:pt>
              </c:numCache>
            </c:numRef>
          </c:val>
          <c:extLst>
            <c:ext xmlns:c16="http://schemas.microsoft.com/office/drawing/2014/chart" uri="{C3380CC4-5D6E-409C-BE32-E72D297353CC}">
              <c16:uniqueId val="{00000001-1AC5-41AB-B22D-D4FD16DEF298}"/>
            </c:ext>
          </c:extLst>
        </c:ser>
        <c:dLbls>
          <c:showLegendKey val="0"/>
          <c:showVal val="0"/>
          <c:showCatName val="0"/>
          <c:showSerName val="0"/>
          <c:showPercent val="0"/>
          <c:showBubbleSize val="0"/>
        </c:dLbls>
        <c:gapWidth val="83"/>
        <c:overlap val="100"/>
        <c:axId val="431384392"/>
        <c:axId val="431384784"/>
      </c:barChart>
      <c:catAx>
        <c:axId val="4313843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1384784"/>
        <c:crosses val="autoZero"/>
        <c:auto val="1"/>
        <c:lblAlgn val="ctr"/>
        <c:lblOffset val="100"/>
        <c:noMultiLvlLbl val="0"/>
      </c:catAx>
      <c:valAx>
        <c:axId val="431384784"/>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1384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de-DE"/>
    </a:p>
  </c:txPr>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Graphique12"/>
  <sheetViews>
    <sheetView zoomScale="59"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13"/>
  <sheetViews>
    <sheetView zoomScale="59"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1"/>
  <sheetViews>
    <sheetView zoomScale="59"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57150</xdr:rowOff>
        </xdr:from>
        <xdr:to>
          <xdr:col>5</xdr:col>
          <xdr:colOff>641350</xdr:colOff>
          <xdr:row>8</xdr:row>
          <xdr:rowOff>95250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88220" cy="600559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220" cy="600559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220" cy="600559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0.04324</cdr:y>
    </cdr:from>
    <cdr:to>
      <cdr:x>0.11209</cdr:x>
      <cdr:y>0.13919</cdr:y>
    </cdr:to>
    <cdr:sp macro="" textlink="desc!$E$293">
      <cdr:nvSpPr>
        <cdr:cNvPr id="2" name="ZoneTexte 1"/>
        <cdr:cNvSpPr txBox="1"/>
      </cdr:nvSpPr>
      <cdr:spPr>
        <a:xfrm xmlns:a="http://schemas.openxmlformats.org/drawingml/2006/main">
          <a:off x="0" y="262192"/>
          <a:ext cx="1040580" cy="5817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BBA703F-709A-4F68-AA58-60B9EB6D2315}" type="TxLink">
            <a:rPr lang="en-US" sz="1200" b="0" i="0" u="none" strike="noStrike">
              <a:solidFill>
                <a:srgbClr val="000000"/>
              </a:solidFill>
              <a:latin typeface="Arial"/>
              <a:cs typeface="Arial"/>
            </a:rPr>
            <a:pPr/>
            <a:t>In milioni di chiamate</a:t>
          </a:fld>
          <a:endParaRPr lang="de-CH" sz="1600"/>
        </a:p>
      </cdr:txBody>
    </cdr:sp>
  </cdr:relSizeAnchor>
</c:userShapes>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6"/>
  <sheetViews>
    <sheetView showGridLines="0" showRowColHeaders="0" tabSelected="1" zoomScaleNormal="100" workbookViewId="0">
      <selection activeCell="G46" sqref="G46"/>
    </sheetView>
  </sheetViews>
  <sheetFormatPr baseColWidth="10" defaultColWidth="11.54296875" defaultRowHeight="12.5" x14ac:dyDescent="0.25"/>
  <cols>
    <col min="1" max="1" width="4.26953125" style="3" customWidth="1"/>
    <col min="2" max="2" width="8" style="3" customWidth="1"/>
    <col min="3" max="3" width="4.26953125" style="3" customWidth="1"/>
    <col min="4" max="7" width="11.54296875" style="3"/>
    <col min="8" max="8" width="11.54296875" style="3" customWidth="1"/>
    <col min="9" max="16384" width="11.54296875" style="3"/>
  </cols>
  <sheetData>
    <row r="1" spans="1:17" x14ac:dyDescent="0.25">
      <c r="A1" s="7"/>
      <c r="B1" s="7"/>
      <c r="C1" s="7"/>
      <c r="D1" s="7"/>
      <c r="E1" s="7"/>
      <c r="F1" s="7"/>
      <c r="G1" s="7"/>
      <c r="H1" s="7"/>
      <c r="I1" s="7"/>
      <c r="J1" s="7"/>
      <c r="K1" s="7"/>
      <c r="L1" s="7"/>
      <c r="M1" s="7"/>
      <c r="N1" s="7"/>
      <c r="O1" s="7"/>
      <c r="P1" s="7"/>
      <c r="Q1" s="7"/>
    </row>
    <row r="2" spans="1:17" x14ac:dyDescent="0.25">
      <c r="A2" s="7"/>
      <c r="B2" s="7"/>
      <c r="C2" s="7"/>
      <c r="D2" s="7"/>
      <c r="E2" s="7"/>
      <c r="F2" s="7"/>
      <c r="G2" s="7"/>
      <c r="H2" s="7"/>
      <c r="I2" s="7"/>
      <c r="J2" s="7"/>
      <c r="K2" s="7"/>
      <c r="L2" s="7"/>
      <c r="M2" s="7"/>
      <c r="N2" s="7"/>
      <c r="O2" s="7"/>
      <c r="P2" s="7"/>
      <c r="Q2" s="7"/>
    </row>
    <row r="3" spans="1:17" x14ac:dyDescent="0.25">
      <c r="A3" s="7"/>
      <c r="B3" s="7"/>
      <c r="C3" s="7"/>
      <c r="D3" s="7"/>
      <c r="E3" s="7"/>
      <c r="F3" s="7"/>
      <c r="G3" s="7"/>
      <c r="H3" s="7"/>
      <c r="I3" s="7"/>
      <c r="J3" s="7"/>
      <c r="K3" s="7"/>
      <c r="L3" s="7"/>
      <c r="M3" s="7"/>
      <c r="N3" s="7"/>
      <c r="O3" s="7"/>
      <c r="P3" s="7"/>
      <c r="Q3" s="7"/>
    </row>
    <row r="4" spans="1:17" x14ac:dyDescent="0.25">
      <c r="A4" s="7"/>
      <c r="B4" s="7"/>
      <c r="C4" s="7"/>
      <c r="D4" s="7"/>
      <c r="E4" s="7"/>
      <c r="F4" s="7"/>
      <c r="G4" s="7"/>
      <c r="H4" s="7"/>
      <c r="I4" s="7"/>
      <c r="J4" s="7"/>
      <c r="K4" s="7"/>
      <c r="L4" s="7"/>
      <c r="M4" s="7"/>
      <c r="N4" s="7"/>
      <c r="O4" s="7"/>
      <c r="P4" s="7"/>
      <c r="Q4" s="7"/>
    </row>
    <row r="5" spans="1:17" x14ac:dyDescent="0.25">
      <c r="A5" s="7"/>
      <c r="B5" s="7"/>
      <c r="C5" s="7"/>
      <c r="D5" s="7"/>
      <c r="E5" s="7"/>
      <c r="F5" s="7"/>
      <c r="G5" s="7"/>
      <c r="H5" s="7"/>
      <c r="I5" s="7"/>
      <c r="J5" s="7"/>
      <c r="K5" s="7"/>
      <c r="L5" s="7"/>
      <c r="M5" s="7"/>
      <c r="N5" s="7"/>
      <c r="O5" s="7"/>
      <c r="P5" s="7"/>
      <c r="Q5" s="7"/>
    </row>
    <row r="6" spans="1:17" x14ac:dyDescent="0.25">
      <c r="A6" s="7"/>
      <c r="B6" s="7"/>
      <c r="C6" s="7"/>
      <c r="D6" s="7"/>
      <c r="E6" s="7"/>
      <c r="F6" s="7"/>
      <c r="G6" s="7"/>
      <c r="H6" s="7"/>
      <c r="I6" s="7"/>
      <c r="J6" s="7"/>
      <c r="K6" s="7"/>
      <c r="L6" s="7"/>
      <c r="M6" s="7"/>
      <c r="N6" s="7"/>
      <c r="O6" s="7"/>
      <c r="P6" s="7"/>
      <c r="Q6" s="7"/>
    </row>
    <row r="7" spans="1:17" ht="12" customHeight="1" x14ac:dyDescent="0.25">
      <c r="A7" s="7"/>
      <c r="B7" s="15" t="s">
        <v>9</v>
      </c>
      <c r="C7" s="7"/>
      <c r="D7" s="7"/>
      <c r="E7" s="7"/>
      <c r="F7" s="7"/>
      <c r="G7" s="7"/>
      <c r="H7" s="7"/>
      <c r="I7" s="7"/>
      <c r="J7" s="7"/>
      <c r="K7" s="7"/>
      <c r="L7" s="7"/>
      <c r="M7" s="7"/>
      <c r="N7" s="7"/>
      <c r="O7" s="7"/>
      <c r="P7" s="7"/>
      <c r="Q7" s="7"/>
    </row>
    <row r="8" spans="1:17" ht="12" customHeight="1" x14ac:dyDescent="0.25">
      <c r="A8" s="7"/>
      <c r="B8" s="15" t="s">
        <v>10</v>
      </c>
      <c r="C8" s="7"/>
      <c r="D8" s="7"/>
      <c r="E8" s="7"/>
      <c r="F8" s="7"/>
      <c r="G8" s="7"/>
      <c r="H8" s="7"/>
      <c r="I8" s="7"/>
      <c r="J8" s="7"/>
      <c r="K8" s="7"/>
      <c r="L8" s="7"/>
      <c r="M8" s="7"/>
      <c r="N8" s="7"/>
      <c r="O8" s="7"/>
      <c r="P8" s="7"/>
      <c r="Q8" s="7"/>
    </row>
    <row r="9" spans="1:17" ht="12" customHeight="1" x14ac:dyDescent="0.25">
      <c r="A9" s="7"/>
      <c r="B9" s="15" t="s">
        <v>11</v>
      </c>
      <c r="C9" s="7"/>
      <c r="D9" s="7"/>
      <c r="E9" s="7"/>
      <c r="F9" s="7"/>
      <c r="G9" s="7"/>
      <c r="H9" s="7"/>
      <c r="I9" s="7"/>
      <c r="J9" s="7"/>
      <c r="K9" s="7"/>
      <c r="L9" s="7"/>
      <c r="M9" s="7"/>
      <c r="N9" s="7"/>
      <c r="O9" s="7"/>
      <c r="P9" s="7"/>
      <c r="Q9" s="7"/>
    </row>
    <row r="10" spans="1:17" ht="12" customHeight="1" x14ac:dyDescent="0.25">
      <c r="A10" s="7"/>
      <c r="B10" s="16" t="s">
        <v>12</v>
      </c>
      <c r="C10" s="7"/>
      <c r="D10" s="7"/>
      <c r="E10" s="7"/>
      <c r="F10" s="7"/>
      <c r="G10" s="7"/>
      <c r="H10" s="7"/>
      <c r="I10" s="7"/>
      <c r="J10" s="7"/>
      <c r="K10" s="7"/>
      <c r="L10" s="7"/>
      <c r="M10" s="7"/>
      <c r="N10" s="7"/>
      <c r="O10" s="7"/>
      <c r="P10" s="7"/>
      <c r="Q10" s="7"/>
    </row>
    <row r="11" spans="1:17" x14ac:dyDescent="0.25">
      <c r="A11" s="7"/>
      <c r="B11" s="17"/>
      <c r="C11" s="7"/>
      <c r="D11" s="7"/>
      <c r="E11" s="7"/>
      <c r="F11" s="7"/>
      <c r="G11" s="7"/>
      <c r="H11" s="7"/>
      <c r="I11" s="7"/>
      <c r="J11" s="7"/>
      <c r="K11" s="7"/>
      <c r="L11" s="7"/>
      <c r="M11" s="7"/>
      <c r="N11" s="7"/>
      <c r="O11" s="7"/>
      <c r="P11" s="7"/>
      <c r="Q11" s="7"/>
    </row>
    <row r="12" spans="1:17" ht="18" x14ac:dyDescent="0.3">
      <c r="A12" s="7"/>
      <c r="B12" s="18" t="str">
        <f>IF(desc!$B$1=1,desc!$A$6,IF(desc!$B$1=2,desc!$B$6,IF(desc!$B$1=3,desc!$C$6,desc!$D$6)))</f>
        <v>Servizi telefonici sulla rete fissa</v>
      </c>
      <c r="C12" s="19"/>
      <c r="D12" s="20"/>
      <c r="E12" s="20"/>
      <c r="F12" s="20"/>
      <c r="G12" s="20"/>
      <c r="H12" s="20"/>
      <c r="I12" s="20"/>
      <c r="J12" s="20"/>
      <c r="K12" s="20"/>
      <c r="L12" s="7"/>
      <c r="M12" s="7"/>
      <c r="N12" s="7"/>
      <c r="O12" s="7"/>
      <c r="P12" s="7"/>
      <c r="Q12" s="7"/>
    </row>
    <row r="13" spans="1:17" ht="13" x14ac:dyDescent="0.3">
      <c r="A13" s="7"/>
      <c r="B13" s="20"/>
      <c r="C13" s="19"/>
      <c r="D13" s="20"/>
      <c r="E13" s="20"/>
      <c r="F13" s="20"/>
      <c r="G13" s="20"/>
      <c r="H13" s="20"/>
      <c r="I13" s="20"/>
      <c r="J13" s="20"/>
      <c r="K13" s="20"/>
      <c r="L13" s="7"/>
      <c r="M13" s="7"/>
      <c r="N13" s="7"/>
      <c r="O13" s="7"/>
      <c r="P13" s="7"/>
      <c r="Q13" s="7"/>
    </row>
    <row r="14" spans="1:17" ht="20.5" customHeight="1" x14ac:dyDescent="0.35">
      <c r="A14" s="7"/>
      <c r="B14" s="20"/>
      <c r="C14" s="22" t="str">
        <f>IF(desc!$B$1=1,desc!$A$7,IF(desc!$B$1=2,desc!$B$7,IF(desc!$B$1=3,desc!$C$7,desc!$D$7)))</f>
        <v>1. Trasmissione vocale e trasmissione dati su collegamenti privati (ISDN, PSTN o VoIP)</v>
      </c>
      <c r="D14" s="20"/>
      <c r="E14" s="20"/>
      <c r="F14" s="20"/>
      <c r="G14" s="20"/>
      <c r="H14" s="20"/>
      <c r="I14" s="20"/>
      <c r="J14" s="20"/>
      <c r="K14" s="20"/>
      <c r="L14" s="7"/>
      <c r="M14" s="7"/>
      <c r="N14" s="7"/>
      <c r="O14" s="7"/>
      <c r="P14" s="7"/>
      <c r="Q14" s="7"/>
    </row>
    <row r="15" spans="1:17" ht="13.9" customHeight="1" x14ac:dyDescent="0.3">
      <c r="A15" s="7"/>
      <c r="B15" s="20"/>
      <c r="C15" s="20"/>
      <c r="D15" s="49" t="str">
        <f>IF(desc!$B$1=1,desc!$A8,IF(desc!$B$1=2,desc!$B8,IF(desc!$B$1=3,desc!$C8,desc!$D8)))</f>
        <v>1.1 Numero di comunicazioni (SF2A)</v>
      </c>
      <c r="E15" s="95"/>
      <c r="F15" s="95"/>
      <c r="G15" s="95"/>
      <c r="H15"/>
      <c r="I15"/>
      <c r="J15"/>
      <c r="K15"/>
      <c r="L15"/>
      <c r="M15" s="7"/>
      <c r="N15" s="7"/>
      <c r="O15" s="7"/>
      <c r="P15" s="7"/>
      <c r="Q15" s="7"/>
    </row>
    <row r="16" spans="1:17" ht="13.9" customHeight="1" x14ac:dyDescent="0.3">
      <c r="A16" s="7"/>
      <c r="B16" s="23"/>
      <c r="C16" s="7"/>
      <c r="D16" s="49" t="str">
        <f>IF(desc!$B$1=1,desc!$A9,IF(desc!$B$1=2,desc!$B9,IF(desc!$B$1=3,desc!$C9,desc!$D9)))</f>
        <v>1.2 Durata delle comunicazioni (SF2B)</v>
      </c>
      <c r="E16" s="95"/>
      <c r="F16" s="95"/>
      <c r="G16" s="95"/>
      <c r="H16"/>
      <c r="I16"/>
      <c r="J16"/>
      <c r="K16" s="7"/>
      <c r="L16" s="7"/>
      <c r="M16" s="7"/>
      <c r="N16" s="7"/>
      <c r="O16" s="7"/>
      <c r="P16" s="7"/>
      <c r="Q16" s="7"/>
    </row>
    <row r="17" spans="1:17" ht="14" x14ac:dyDescent="0.3">
      <c r="A17" s="7"/>
      <c r="B17" s="23"/>
      <c r="C17" s="7"/>
      <c r="D17" s="49" t="str">
        <f>IF(desc!$B$1=1,desc!$A10,IF(desc!$B$1=2,desc!$B10,IF(desc!$B$1=3,desc!$C10,desc!$D10)))</f>
        <v>1.3 Durata media di una comunicazione (SF2C)</v>
      </c>
      <c r="E17" s="96"/>
      <c r="F17" s="96"/>
      <c r="G17" s="96"/>
      <c r="H17" s="7"/>
      <c r="I17" s="7"/>
      <c r="J17" s="7"/>
      <c r="K17" s="7"/>
      <c r="L17" s="7"/>
      <c r="M17" s="7"/>
      <c r="N17" s="7"/>
      <c r="O17" s="7"/>
      <c r="P17" s="7"/>
      <c r="Q17" s="7"/>
    </row>
    <row r="18" spans="1:17" ht="14" x14ac:dyDescent="0.3">
      <c r="A18" s="7"/>
      <c r="B18" s="23"/>
      <c r="C18" s="7"/>
      <c r="D18" s="49" t="str">
        <f>IF(desc!$B$1=1,desc!$A11,IF(desc!$B$1=2,desc!$B11,IF(desc!$B$1=3,desc!$C11,desc!$D11)))</f>
        <v>1.4 Numero e durata delle comunicazioni  (SF3A)</v>
      </c>
      <c r="E18" s="96"/>
      <c r="F18" s="96"/>
      <c r="G18" s="96"/>
      <c r="H18" s="96"/>
      <c r="I18" s="7"/>
      <c r="J18" s="7"/>
      <c r="K18" s="7"/>
      <c r="L18" s="7"/>
      <c r="M18" s="7"/>
      <c r="N18" s="7"/>
      <c r="O18" s="7"/>
      <c r="P18" s="7"/>
      <c r="Q18" s="7"/>
    </row>
    <row r="19" spans="1:17" ht="14" x14ac:dyDescent="0.3">
      <c r="A19" s="7"/>
      <c r="B19" s="23"/>
      <c r="C19" s="7"/>
      <c r="D19" s="49" t="str">
        <f>IF(desc!$B$1=1,desc!$A12,IF(desc!$B$1=2,desc!$B12,IF(desc!$B$1=3,desc!$C12,desc!$D12)))</f>
        <v>1.5 Ripartizione in funzione dell'utilizzazione, o meno, della preselezione e dell'accesso tramiteVoIP (SF3B)</v>
      </c>
      <c r="E19" s="96"/>
      <c r="F19" s="96"/>
      <c r="G19" s="96"/>
      <c r="H19" s="96"/>
      <c r="I19" s="96"/>
      <c r="J19" s="96"/>
      <c r="K19" s="96"/>
      <c r="L19" s="96"/>
      <c r="M19" s="96"/>
      <c r="N19" s="96"/>
      <c r="O19" s="7"/>
      <c r="P19" s="7"/>
      <c r="Q19" s="7"/>
    </row>
    <row r="20" spans="1:17" ht="14" x14ac:dyDescent="0.3">
      <c r="A20" s="7"/>
      <c r="B20" s="23"/>
      <c r="C20" s="7"/>
      <c r="D20" s="49" t="str">
        <f>IF(desc!$B$1=1,desc!$A13,IF(desc!$B$1=2,desc!$B13,IF(desc!$B$1=3,desc!$C13,desc!$D13)))</f>
        <v>1.6 Quote di mercato in termTabella SF3PMini di durata totale delle comunicazioni (SF3PM)</v>
      </c>
      <c r="E20" s="95"/>
      <c r="F20" s="95"/>
      <c r="G20" s="95"/>
      <c r="H20" s="95"/>
      <c r="I20" s="95"/>
      <c r="J20" s="7"/>
      <c r="K20" s="7"/>
      <c r="L20" s="7"/>
      <c r="M20" s="7"/>
      <c r="N20" s="7"/>
      <c r="O20" s="7"/>
      <c r="P20" s="7"/>
      <c r="Q20" s="7"/>
    </row>
    <row r="21" spans="1:17" ht="14" x14ac:dyDescent="0.3">
      <c r="A21" s="7"/>
      <c r="B21" s="24"/>
      <c r="C21" s="7"/>
      <c r="D21" s="49" t="str">
        <f>IF(desc!$B$1=1,desc!$A14,IF(desc!$B$1=2,desc!$B14,IF(desc!$B$1=3,desc!$C14,desc!$D14)))</f>
        <v>1.7 Altri servizi (SF5)</v>
      </c>
      <c r="E21" s="96"/>
      <c r="F21" s="96"/>
      <c r="G21" s="96"/>
      <c r="H21" s="7"/>
      <c r="I21" s="7"/>
      <c r="J21" s="7"/>
      <c r="K21" s="7"/>
      <c r="L21" s="7"/>
      <c r="M21" s="7"/>
      <c r="N21" s="7"/>
      <c r="O21" s="7"/>
      <c r="P21" s="7"/>
      <c r="Q21" s="7"/>
    </row>
    <row r="22" spans="1:17" ht="20.5" customHeight="1" x14ac:dyDescent="0.25">
      <c r="A22" s="7"/>
      <c r="B22" s="7"/>
      <c r="C22" s="21" t="str">
        <f>IF(desc!$B$1=1,desc!$A15,IF(desc!$B$1=2,desc!$B15,IF(desc!$B$1=3,desc!$C15,desc!$D15)))</f>
        <v xml:space="preserve">2. Publifon </v>
      </c>
      <c r="D22" s="28"/>
      <c r="E22" s="7"/>
      <c r="F22" s="7"/>
      <c r="G22" s="7"/>
      <c r="H22" s="7"/>
      <c r="I22" s="7"/>
      <c r="J22" s="7"/>
      <c r="K22" s="7"/>
      <c r="L22" s="7"/>
      <c r="M22" s="7"/>
      <c r="N22" s="7"/>
      <c r="O22" s="7"/>
      <c r="P22" s="7"/>
      <c r="Q22" s="7"/>
    </row>
    <row r="23" spans="1:17" ht="14" x14ac:dyDescent="0.3">
      <c r="A23" s="7"/>
      <c r="B23" s="7"/>
      <c r="C23" s="7"/>
      <c r="D23" s="49" t="str">
        <f>IF(desc!$B$1=1,desc!$A16,IF(desc!$B$1=2,desc!$B16,IF(desc!$B$1=3,desc!$C16,desc!$D16)))</f>
        <v>2.1 Comunicazioni stabilite via Publifon (SF4)</v>
      </c>
      <c r="E23" s="96"/>
      <c r="F23" s="96"/>
      <c r="G23" s="96"/>
      <c r="H23" s="96"/>
      <c r="I23" s="96"/>
      <c r="J23" s="96"/>
    </row>
    <row r="24" spans="1:17" x14ac:dyDescent="0.25">
      <c r="A24" s="7"/>
      <c r="B24" s="7"/>
      <c r="C24" s="7"/>
      <c r="D24" s="7"/>
      <c r="E24" s="7"/>
      <c r="F24" s="7"/>
      <c r="G24" s="7"/>
      <c r="H24" s="7"/>
      <c r="I24" s="7"/>
      <c r="J24" s="7"/>
    </row>
    <row r="25" spans="1:17" x14ac:dyDescent="0.25">
      <c r="A25" s="7"/>
      <c r="B25" s="7"/>
      <c r="C25" s="7"/>
      <c r="D25" s="7"/>
      <c r="E25" s="7"/>
      <c r="F25" s="7"/>
      <c r="G25" s="7"/>
      <c r="H25" s="7"/>
      <c r="I25" s="7"/>
      <c r="J25" s="7"/>
    </row>
    <row r="26" spans="1:17" x14ac:dyDescent="0.25">
      <c r="A26" s="7"/>
      <c r="B26" s="7"/>
      <c r="C26" s="7"/>
      <c r="D26" s="7"/>
      <c r="E26" s="7"/>
      <c r="F26" s="7"/>
      <c r="G26" s="7"/>
      <c r="H26" s="7"/>
      <c r="I26" s="7"/>
      <c r="J26" s="7"/>
    </row>
  </sheetData>
  <sheetProtection sheet="1" formatCells="0" formatColumns="0" formatRows="0" insertColumns="0" insertRows="0" insertHyperlinks="0" deleteColumns="0" deleteRows="0" sort="0" autoFilter="0" pivotTables="0"/>
  <hyperlinks>
    <hyperlink ref="D15:G15" location="Tab_SF2A!A1" display="Tab_SF2A!A1"/>
    <hyperlink ref="D16:G16" location="Tab_SF2B!A1" display="Tab_SF2B!A1"/>
    <hyperlink ref="D17:G17" location="Tab_SF2C!A1" display="Tab_SF2C!A1"/>
    <hyperlink ref="D18:H18" location="Tab_SF3A!A1" display="Tab_SF3A!A1"/>
    <hyperlink ref="D19:N19" location="Tab_SF3B!A1" display="Tab_SF3B!A1"/>
    <hyperlink ref="D21:G21" location="tab_SF5!A1" display="tab_SF5!A1"/>
    <hyperlink ref="D23:J23" location="tab_SF4!A1" display="tab_SF4!A1"/>
    <hyperlink ref="D20:I20" location="Tab_SF3PM!A1" display="Tab_SF3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57150</xdr:rowOff>
                  </from>
                  <to>
                    <xdr:col>5</xdr:col>
                    <xdr:colOff>641350</xdr:colOff>
                    <xdr:row>8</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X1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3.1796875" style="3" customWidth="1"/>
    <col min="2" max="14" width="11.54296875" style="3" customWidth="1"/>
    <col min="15" max="16384" width="11.54296875" style="3"/>
  </cols>
  <sheetData>
    <row r="1" spans="1:24" ht="34.9" customHeight="1" x14ac:dyDescent="0.25">
      <c r="A1" s="98" t="str">
        <f>IF(desc!$B$1=1,desc!$A275,IF(desc!$B$1=2,desc!$B275,IF(desc!$B$1=3,desc!$C275,desc!$D275)))</f>
        <v xml:space="preserve">Tabella SF4: Traffico vocale in tempo reale sulla rete fissa via Publifon </v>
      </c>
    </row>
    <row r="2" spans="1:24" ht="15" customHeight="1" x14ac:dyDescent="0.3">
      <c r="A2" s="8" t="str">
        <f>IF(desc!$B$1=1,desc!$A276,IF(desc!$B$1=2,desc!$B276,IF(desc!$B$1=3,desc!$C276,desc!$D276)))</f>
        <v>Comunicazioni stabilite via Publifon</v>
      </c>
      <c r="B2" s="4"/>
      <c r="C2" s="4"/>
      <c r="D2" s="4"/>
      <c r="E2" s="4"/>
      <c r="F2" s="4"/>
      <c r="G2" s="4"/>
      <c r="H2" s="4"/>
      <c r="I2" s="4"/>
      <c r="J2" s="4"/>
      <c r="K2" s="4"/>
      <c r="L2" s="4"/>
      <c r="M2" s="4"/>
      <c r="N2" s="4"/>
      <c r="O2" s="4"/>
      <c r="P2" s="4"/>
      <c r="Q2" s="4"/>
      <c r="R2" s="4"/>
    </row>
    <row r="3" spans="1:24" ht="4.9000000000000004" customHeight="1" x14ac:dyDescent="0.25">
      <c r="A3" s="9"/>
      <c r="B3" s="4"/>
      <c r="C3" s="4"/>
      <c r="D3" s="4"/>
      <c r="E3" s="4"/>
      <c r="F3" s="4"/>
      <c r="G3" s="4"/>
      <c r="H3" s="4"/>
      <c r="I3" s="4"/>
      <c r="J3" s="4"/>
      <c r="K3" s="4"/>
      <c r="L3" s="4"/>
      <c r="M3" s="4"/>
      <c r="N3" s="4"/>
      <c r="O3" s="4"/>
      <c r="P3" s="4"/>
      <c r="Q3" s="4"/>
      <c r="R3" s="4"/>
    </row>
    <row r="4" spans="1:24" ht="13" x14ac:dyDescent="0.3">
      <c r="A4" s="29"/>
      <c r="B4" s="5">
        <v>1998</v>
      </c>
      <c r="C4" s="5">
        <v>1999</v>
      </c>
      <c r="D4" s="5">
        <v>2000</v>
      </c>
      <c r="E4" s="5">
        <v>2001</v>
      </c>
      <c r="F4" s="5">
        <v>2002</v>
      </c>
      <c r="G4" s="5">
        <v>2003</v>
      </c>
      <c r="H4" s="5">
        <v>2004</v>
      </c>
      <c r="I4" s="5">
        <v>2005</v>
      </c>
      <c r="J4" s="5">
        <v>2006</v>
      </c>
      <c r="K4" s="5">
        <v>2007</v>
      </c>
      <c r="L4" s="5">
        <v>2008</v>
      </c>
      <c r="M4" s="5">
        <v>2009</v>
      </c>
      <c r="N4" s="5">
        <v>2010</v>
      </c>
      <c r="O4" s="5">
        <v>2011</v>
      </c>
      <c r="P4" s="5">
        <v>2012</v>
      </c>
      <c r="Q4" s="5">
        <v>2013</v>
      </c>
      <c r="R4" s="5">
        <v>2014</v>
      </c>
      <c r="S4" s="5">
        <v>2015</v>
      </c>
      <c r="T4" s="5">
        <v>2016</v>
      </c>
      <c r="U4" s="5">
        <v>2017</v>
      </c>
      <c r="V4" s="171">
        <v>2018</v>
      </c>
      <c r="X4" s="12" t="str">
        <f>IF(desc!$B$1=1,desc!$A286,IF(desc!$B$1=2,desc!$B286,IF(desc!$B$1=3,desc!$C286,desc!$D286)))</f>
        <v>Var. 17-18</v>
      </c>
    </row>
    <row r="5" spans="1:24" ht="25" x14ac:dyDescent="0.25">
      <c r="A5" s="32" t="str">
        <f>IF(desc!$B$1=1,desc!$A277,IF(desc!$B$1=2,desc!$B277,IF(desc!$B$1=3,desc!$C277,desc!$D277)))</f>
        <v>Numero totale di comunicazioni stabilite nei Publifon pubblici (in milioni di chiamate)</v>
      </c>
      <c r="B5" s="80">
        <v>111</v>
      </c>
      <c r="C5" s="80">
        <v>111</v>
      </c>
      <c r="D5" s="80">
        <v>96</v>
      </c>
      <c r="E5" s="80">
        <v>89</v>
      </c>
      <c r="F5" s="80">
        <v>72</v>
      </c>
      <c r="G5" s="80">
        <v>64</v>
      </c>
      <c r="H5" s="80">
        <v>62</v>
      </c>
      <c r="I5" s="80">
        <v>51.7</v>
      </c>
      <c r="J5" s="80">
        <v>43.5</v>
      </c>
      <c r="K5" s="80">
        <v>33.799999999999997</v>
      </c>
      <c r="L5" s="80">
        <v>25</v>
      </c>
      <c r="M5" s="80">
        <v>18</v>
      </c>
      <c r="N5" s="80">
        <v>13.76</v>
      </c>
      <c r="O5" s="80">
        <v>11.8</v>
      </c>
      <c r="P5" s="80">
        <v>10</v>
      </c>
      <c r="Q5" s="80">
        <v>8.1</v>
      </c>
      <c r="R5" s="80">
        <v>6.5</v>
      </c>
      <c r="S5" s="80">
        <v>4.9000000000000004</v>
      </c>
      <c r="T5" s="80">
        <v>4.2</v>
      </c>
      <c r="U5" s="80">
        <v>3.5</v>
      </c>
      <c r="V5" s="233" t="s">
        <v>17</v>
      </c>
      <c r="W5" s="120"/>
      <c r="X5" s="234" t="s">
        <v>17</v>
      </c>
    </row>
    <row r="6" spans="1:24" ht="25" x14ac:dyDescent="0.25">
      <c r="A6" s="32" t="str">
        <f>IF(desc!$B$1=1,desc!$A278,IF(desc!$B$1=2,desc!$B278,IF(desc!$B$1=3,desc!$C278,desc!$D278)))</f>
        <v>Numero totale di comunicazioni stabilite nei Publifon privati di competenza del FST (in milioni di chiamate)</v>
      </c>
      <c r="B6" s="111" t="s">
        <v>16</v>
      </c>
      <c r="C6" s="80">
        <v>44</v>
      </c>
      <c r="D6" s="80">
        <v>35</v>
      </c>
      <c r="E6" s="80">
        <v>25</v>
      </c>
      <c r="F6" s="80">
        <v>29</v>
      </c>
      <c r="G6" s="80">
        <v>25</v>
      </c>
      <c r="H6" s="80">
        <v>24</v>
      </c>
      <c r="I6" s="80">
        <v>19</v>
      </c>
      <c r="J6" s="80">
        <v>14.1</v>
      </c>
      <c r="K6" s="80">
        <v>12.012</v>
      </c>
      <c r="L6" s="80">
        <v>10</v>
      </c>
      <c r="M6" s="80">
        <v>8</v>
      </c>
      <c r="N6" s="80">
        <v>6.6099999999999994</v>
      </c>
      <c r="O6" s="80">
        <v>5</v>
      </c>
      <c r="P6" s="80">
        <v>3.9</v>
      </c>
      <c r="Q6" s="80">
        <v>3.1</v>
      </c>
      <c r="R6" s="80">
        <v>2.5</v>
      </c>
      <c r="S6" s="80">
        <v>2</v>
      </c>
      <c r="T6" s="80">
        <v>1.8</v>
      </c>
      <c r="U6" s="80">
        <v>1.5</v>
      </c>
      <c r="V6" s="233" t="s">
        <v>17</v>
      </c>
      <c r="W6" s="120"/>
      <c r="X6" s="235" t="s">
        <v>17</v>
      </c>
    </row>
    <row r="7" spans="1:24" ht="27" customHeight="1" x14ac:dyDescent="0.25">
      <c r="A7" s="32" t="str">
        <f>IF(desc!$B$1=1,desc!$A279,IF(desc!$B$1=2,desc!$B279,IF(desc!$B$1=3,desc!$C279,desc!$D279)))</f>
        <v>Durata totale delle comunicazioni stabilite nei Publifon pubblici (in milioni di minuti)</v>
      </c>
      <c r="B7" s="80">
        <v>244</v>
      </c>
      <c r="C7" s="80">
        <v>282</v>
      </c>
      <c r="D7" s="80">
        <v>280</v>
      </c>
      <c r="E7" s="80">
        <v>265</v>
      </c>
      <c r="F7" s="80">
        <v>234</v>
      </c>
      <c r="G7" s="80">
        <v>227</v>
      </c>
      <c r="H7" s="80">
        <v>227</v>
      </c>
      <c r="I7" s="80">
        <v>207.3</v>
      </c>
      <c r="J7" s="80">
        <v>174.5</v>
      </c>
      <c r="K7" s="80">
        <v>134.1</v>
      </c>
      <c r="L7" s="80">
        <v>98</v>
      </c>
      <c r="M7" s="80">
        <v>65</v>
      </c>
      <c r="N7" s="80">
        <v>47.45</v>
      </c>
      <c r="O7" s="80">
        <v>40.200000000000003</v>
      </c>
      <c r="P7" s="80">
        <v>33</v>
      </c>
      <c r="Q7" s="80">
        <v>25</v>
      </c>
      <c r="R7" s="80">
        <v>20.3</v>
      </c>
      <c r="S7" s="80">
        <v>15.2</v>
      </c>
      <c r="T7" s="80">
        <v>13.1</v>
      </c>
      <c r="U7" s="80">
        <v>10.199999999999999</v>
      </c>
      <c r="V7" s="233" t="s">
        <v>17</v>
      </c>
      <c r="W7" s="120"/>
      <c r="X7" s="235" t="s">
        <v>17</v>
      </c>
    </row>
    <row r="8" spans="1:24" ht="25" x14ac:dyDescent="0.25">
      <c r="A8" s="88" t="str">
        <f>IF(desc!$B$1=1,desc!$A280,IF(desc!$B$1=2,desc!$B280,IF(desc!$B$1=3,desc!$C280,desc!$D280)))</f>
        <v>Durata totale media delle comunicazioni stabilite nei Publifon pubblici (in minuti)</v>
      </c>
      <c r="B8" s="83">
        <v>2.2000000000000002</v>
      </c>
      <c r="C8" s="83">
        <v>2.54</v>
      </c>
      <c r="D8" s="83">
        <v>2.94</v>
      </c>
      <c r="E8" s="83">
        <v>2.97</v>
      </c>
      <c r="F8" s="83">
        <v>3.25</v>
      </c>
      <c r="G8" s="83">
        <v>3.55</v>
      </c>
      <c r="H8" s="83">
        <v>3.65</v>
      </c>
      <c r="I8" s="83">
        <v>4.0096711798839459</v>
      </c>
      <c r="J8" s="83">
        <v>4.0114942528735629</v>
      </c>
      <c r="K8" s="83">
        <v>3.9674556213017751</v>
      </c>
      <c r="L8" s="83">
        <v>3.92</v>
      </c>
      <c r="M8" s="83">
        <v>3.6111111111111112</v>
      </c>
      <c r="N8" s="83">
        <v>3.4484011627906979</v>
      </c>
      <c r="O8" s="83">
        <v>3.4067796610169494</v>
      </c>
      <c r="P8" s="83">
        <v>3.3</v>
      </c>
      <c r="Q8" s="83">
        <v>3.0864197530864197</v>
      </c>
      <c r="R8" s="83">
        <v>3.1230769230769231</v>
      </c>
      <c r="S8" s="83">
        <v>3.1020408163265301</v>
      </c>
      <c r="T8" s="83">
        <v>3.1190476190476186</v>
      </c>
      <c r="U8" s="83">
        <v>2.9142857142857141</v>
      </c>
      <c r="V8" s="219" t="s">
        <v>17</v>
      </c>
      <c r="W8" s="121"/>
      <c r="X8" s="236" t="s">
        <v>17</v>
      </c>
    </row>
    <row r="9" spans="1:24" x14ac:dyDescent="0.25">
      <c r="A9" s="27" t="str">
        <f>IF(desc!$B$1=1,desc!$A281,IF(desc!$B$1=2,desc!$B281,IF(desc!$B$1=3,desc!$C281,desc!$D281)))</f>
        <v>Utile indicazione:</v>
      </c>
      <c r="B9" s="45"/>
      <c r="C9" s="45"/>
      <c r="D9" s="45"/>
      <c r="E9" s="45"/>
      <c r="F9" s="45"/>
      <c r="G9" s="45"/>
      <c r="H9" s="45"/>
      <c r="I9" s="45"/>
      <c r="J9" s="45"/>
      <c r="K9" s="45"/>
      <c r="L9" s="45"/>
      <c r="M9" s="46"/>
      <c r="N9" s="46"/>
      <c r="O9" s="46"/>
      <c r="P9" s="46"/>
      <c r="Q9" s="46"/>
      <c r="R9" s="46"/>
    </row>
    <row r="10" spans="1:24" x14ac:dyDescent="0.25">
      <c r="A10" s="27" t="str">
        <f>IF(desc!$B$1=1,desc!$A282,IF(desc!$B$1=2,desc!$B282,IF(desc!$B$1=3,desc!$C282,desc!$D282)))</f>
        <v>a) Informazione non rilevata nel 1998.</v>
      </c>
      <c r="B10" s="47"/>
      <c r="C10" s="47"/>
      <c r="D10" s="47"/>
      <c r="E10" s="47"/>
      <c r="F10" s="47"/>
      <c r="G10" s="47"/>
      <c r="H10" s="47"/>
      <c r="I10" s="47"/>
      <c r="J10" s="47"/>
      <c r="K10" s="47"/>
      <c r="L10" s="47"/>
      <c r="M10" s="48"/>
      <c r="N10" s="120"/>
      <c r="O10" s="120"/>
      <c r="P10" s="120"/>
      <c r="Q10" s="121"/>
      <c r="R10" s="48"/>
    </row>
    <row r="11" spans="1:24" x14ac:dyDescent="0.25">
      <c r="A11" s="27" t="str">
        <f>IF(desc!$B$1=1,desc!$A283,IF(desc!$B$1=2,desc!$B283,IF(desc!$B$1=3,desc!$C283,desc!$D283)))</f>
        <v>b) Informazione non rileverà pìu da 2018.</v>
      </c>
      <c r="B11" s="47"/>
      <c r="C11" s="47"/>
      <c r="D11" s="47"/>
      <c r="E11" s="47"/>
      <c r="F11" s="47"/>
      <c r="G11" s="47"/>
      <c r="H11" s="47"/>
      <c r="I11" s="47"/>
      <c r="J11" s="47"/>
      <c r="K11" s="47"/>
      <c r="L11" s="47"/>
      <c r="M11" s="48"/>
      <c r="N11" s="120"/>
      <c r="O11" s="120"/>
      <c r="P11" s="120"/>
      <c r="Q11" s="121"/>
      <c r="R11" s="48"/>
    </row>
    <row r="12" spans="1:24" ht="15" customHeight="1" x14ac:dyDescent="0.25">
      <c r="A12" s="188" t="str">
        <f>IF(desc!$B$1=1,desc!$A284,IF(desc!$B$1=2,desc!$B284,IF(desc!$B$1=3,desc!$C284,desc!$D284)))</f>
        <v xml:space="preserve">Osservazione: </v>
      </c>
    </row>
    <row r="13" spans="1:24" ht="30.5" x14ac:dyDescent="0.25">
      <c r="A13" s="187" t="str">
        <f>IF(desc!$B$1=1,desc!$A285,IF(desc!$B$1=2,desc!$B285,IF(desc!$B$1=3,desc!$C285,desc!$D285)))</f>
        <v>- I Publifon sono tutti gli apparecchi pubblici a pagamento anticipato (tramite denaro in contanti e carte a chip). Da quando il cellulare è ormai alla portata di tutti, il traffico di telefonia via Publifon è diminui-to regolarmente a partire dal 1998.</v>
      </c>
    </row>
    <row r="14" spans="1:24" x14ac:dyDescent="0.25">
      <c r="P14" s="146"/>
      <c r="Q14" s="146"/>
      <c r="R14" s="146"/>
      <c r="S14" s="118"/>
    </row>
    <row r="17" spans="17:20" x14ac:dyDescent="0.25">
      <c r="Q17" s="146"/>
      <c r="R17" s="146"/>
      <c r="S17" s="146"/>
      <c r="T17" s="11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J294"/>
  <sheetViews>
    <sheetView topLeftCell="A251" workbookViewId="0">
      <selection activeCell="B261" sqref="B261"/>
    </sheetView>
  </sheetViews>
  <sheetFormatPr baseColWidth="10" defaultRowHeight="12.5" x14ac:dyDescent="0.25"/>
  <cols>
    <col min="1" max="1" width="50.7265625" customWidth="1"/>
    <col min="2" max="2" width="40.1796875" customWidth="1"/>
    <col min="3" max="3" width="50.7265625" customWidth="1"/>
  </cols>
  <sheetData>
    <row r="1" spans="1:8" x14ac:dyDescent="0.25">
      <c r="A1" s="1" t="s">
        <v>0</v>
      </c>
      <c r="B1" s="1">
        <v>3</v>
      </c>
      <c r="C1" s="1">
        <v>1</v>
      </c>
      <c r="D1" s="1" t="s">
        <v>1</v>
      </c>
    </row>
    <row r="2" spans="1:8" x14ac:dyDescent="0.25">
      <c r="A2" s="1"/>
      <c r="B2" s="1"/>
      <c r="C2" s="1">
        <v>2</v>
      </c>
      <c r="D2" s="1" t="s">
        <v>2</v>
      </c>
    </row>
    <row r="3" spans="1:8" x14ac:dyDescent="0.25">
      <c r="A3" s="1"/>
      <c r="B3" s="1"/>
      <c r="C3" s="1">
        <v>3</v>
      </c>
      <c r="D3" s="1" t="s">
        <v>3</v>
      </c>
    </row>
    <row r="4" spans="1:8" x14ac:dyDescent="0.25">
      <c r="A4" s="1"/>
      <c r="B4" s="1"/>
      <c r="C4" s="1">
        <v>4</v>
      </c>
      <c r="D4" s="1" t="s">
        <v>4</v>
      </c>
    </row>
    <row r="5" spans="1:8" x14ac:dyDescent="0.25">
      <c r="A5" s="1" t="s">
        <v>5</v>
      </c>
      <c r="B5" s="1" t="s">
        <v>6</v>
      </c>
      <c r="C5" s="1" t="s">
        <v>7</v>
      </c>
      <c r="D5" s="1" t="s">
        <v>8</v>
      </c>
    </row>
    <row r="6" spans="1:8" x14ac:dyDescent="0.25">
      <c r="A6" t="s">
        <v>20</v>
      </c>
      <c r="B6" s="14" t="s">
        <v>19</v>
      </c>
      <c r="C6" s="28" t="s">
        <v>21</v>
      </c>
      <c r="D6" s="28" t="s">
        <v>22</v>
      </c>
    </row>
    <row r="7" spans="1:8" x14ac:dyDescent="0.25">
      <c r="A7" s="1" t="s">
        <v>89</v>
      </c>
      <c r="B7" t="s">
        <v>62</v>
      </c>
      <c r="C7" t="s">
        <v>158</v>
      </c>
      <c r="D7" s="1" t="s">
        <v>159</v>
      </c>
    </row>
    <row r="8" spans="1:8" x14ac:dyDescent="0.25">
      <c r="A8" s="1" t="s">
        <v>90</v>
      </c>
      <c r="B8" t="s">
        <v>67</v>
      </c>
      <c r="C8" s="1" t="s">
        <v>102</v>
      </c>
      <c r="D8" s="1" t="s">
        <v>107</v>
      </c>
    </row>
    <row r="9" spans="1:8" x14ac:dyDescent="0.25">
      <c r="A9" s="1" t="s">
        <v>91</v>
      </c>
      <c r="B9" t="s">
        <v>68</v>
      </c>
      <c r="C9" s="1" t="s">
        <v>103</v>
      </c>
      <c r="D9" s="1" t="s">
        <v>108</v>
      </c>
    </row>
    <row r="10" spans="1:8" x14ac:dyDescent="0.25">
      <c r="A10" s="1" t="s">
        <v>285</v>
      </c>
      <c r="B10" t="s">
        <v>69</v>
      </c>
      <c r="C10" s="1" t="s">
        <v>104</v>
      </c>
      <c r="D10" s="1" t="s">
        <v>109</v>
      </c>
    </row>
    <row r="11" spans="1:8" x14ac:dyDescent="0.25">
      <c r="A11" s="28" t="s">
        <v>257</v>
      </c>
      <c r="B11" s="28" t="s">
        <v>258</v>
      </c>
      <c r="C11" s="28" t="s">
        <v>259</v>
      </c>
      <c r="D11" s="28" t="s">
        <v>260</v>
      </c>
      <c r="F11" s="1"/>
    </row>
    <row r="12" spans="1:8" x14ac:dyDescent="0.25">
      <c r="A12" s="28" t="s">
        <v>242</v>
      </c>
      <c r="B12" s="28" t="s">
        <v>243</v>
      </c>
      <c r="C12" s="28" t="s">
        <v>244</v>
      </c>
      <c r="D12" s="28" t="s">
        <v>245</v>
      </c>
      <c r="E12" s="1"/>
      <c r="H12" s="2"/>
    </row>
    <row r="13" spans="1:8" x14ac:dyDescent="0.25">
      <c r="A13" s="1" t="s">
        <v>93</v>
      </c>
      <c r="B13" t="s">
        <v>66</v>
      </c>
      <c r="C13" t="s">
        <v>94</v>
      </c>
      <c r="D13" t="s">
        <v>95</v>
      </c>
    </row>
    <row r="14" spans="1:8" x14ac:dyDescent="0.25">
      <c r="A14" s="1" t="s">
        <v>92</v>
      </c>
      <c r="B14" t="s">
        <v>65</v>
      </c>
      <c r="C14" t="s">
        <v>105</v>
      </c>
      <c r="D14" t="s">
        <v>106</v>
      </c>
    </row>
    <row r="15" spans="1:8" x14ac:dyDescent="0.25">
      <c r="A15" s="1" t="s">
        <v>96</v>
      </c>
      <c r="B15" t="s">
        <v>63</v>
      </c>
      <c r="C15" t="s">
        <v>97</v>
      </c>
      <c r="D15" t="s">
        <v>98</v>
      </c>
    </row>
    <row r="16" spans="1:8" x14ac:dyDescent="0.25">
      <c r="A16" s="93" t="s">
        <v>157</v>
      </c>
      <c r="B16" t="s">
        <v>64</v>
      </c>
      <c r="C16" t="s">
        <v>99</v>
      </c>
      <c r="D16" t="s">
        <v>100</v>
      </c>
    </row>
    <row r="17" spans="1:4" x14ac:dyDescent="0.25">
      <c r="A17" t="s">
        <v>136</v>
      </c>
      <c r="B17" t="s">
        <v>70</v>
      </c>
      <c r="C17" t="s">
        <v>160</v>
      </c>
      <c r="D17" s="2" t="s">
        <v>196</v>
      </c>
    </row>
    <row r="18" spans="1:4" x14ac:dyDescent="0.25">
      <c r="A18" s="1" t="s">
        <v>101</v>
      </c>
      <c r="B18" t="s">
        <v>23</v>
      </c>
      <c r="C18" t="s">
        <v>161</v>
      </c>
      <c r="D18" t="s">
        <v>197</v>
      </c>
    </row>
    <row r="19" spans="1:4" x14ac:dyDescent="0.25">
      <c r="A19" s="1" t="s">
        <v>110</v>
      </c>
      <c r="B19" t="s">
        <v>24</v>
      </c>
      <c r="C19" t="s">
        <v>162</v>
      </c>
      <c r="D19" t="s">
        <v>198</v>
      </c>
    </row>
    <row r="20" spans="1:4" x14ac:dyDescent="0.25">
      <c r="A20" s="1" t="s">
        <v>126</v>
      </c>
      <c r="B20" t="s">
        <v>25</v>
      </c>
      <c r="C20" s="28" t="s">
        <v>264</v>
      </c>
      <c r="D20" s="2" t="s">
        <v>199</v>
      </c>
    </row>
    <row r="21" spans="1:4" x14ac:dyDescent="0.25">
      <c r="A21" s="1" t="s">
        <v>111</v>
      </c>
      <c r="B21" t="s">
        <v>26</v>
      </c>
      <c r="C21" t="s">
        <v>163</v>
      </c>
      <c r="D21" s="2" t="s">
        <v>200</v>
      </c>
    </row>
    <row r="22" spans="1:4" x14ac:dyDescent="0.25">
      <c r="A22" s="1" t="s">
        <v>112</v>
      </c>
      <c r="B22" t="s">
        <v>27</v>
      </c>
      <c r="C22" t="s">
        <v>164</v>
      </c>
      <c r="D22" s="2" t="s">
        <v>201</v>
      </c>
    </row>
    <row r="23" spans="1:4" x14ac:dyDescent="0.25">
      <c r="A23" s="1" t="s">
        <v>113</v>
      </c>
      <c r="B23" t="s">
        <v>28</v>
      </c>
      <c r="C23" t="s">
        <v>165</v>
      </c>
      <c r="D23" s="2" t="s">
        <v>202</v>
      </c>
    </row>
    <row r="24" spans="1:4" x14ac:dyDescent="0.25">
      <c r="A24" s="1" t="s">
        <v>346</v>
      </c>
      <c r="B24" t="s">
        <v>345</v>
      </c>
      <c r="C24" t="s">
        <v>347</v>
      </c>
      <c r="D24" s="2" t="s">
        <v>348</v>
      </c>
    </row>
    <row r="25" spans="1:4" x14ac:dyDescent="0.25">
      <c r="A25" s="1" t="s">
        <v>114</v>
      </c>
      <c r="B25" t="s">
        <v>29</v>
      </c>
      <c r="C25" t="s">
        <v>166</v>
      </c>
      <c r="D25" s="2" t="s">
        <v>114</v>
      </c>
    </row>
    <row r="26" spans="1:4" x14ac:dyDescent="0.25">
      <c r="A26" s="1" t="s">
        <v>15</v>
      </c>
      <c r="B26" t="s">
        <v>15</v>
      </c>
      <c r="C26" t="s">
        <v>167</v>
      </c>
      <c r="D26" t="s">
        <v>15</v>
      </c>
    </row>
    <row r="27" spans="1:4" x14ac:dyDescent="0.25">
      <c r="A27" s="1" t="s">
        <v>115</v>
      </c>
      <c r="B27" t="s">
        <v>30</v>
      </c>
      <c r="C27" t="s">
        <v>168</v>
      </c>
      <c r="D27" s="2" t="s">
        <v>203</v>
      </c>
    </row>
    <row r="28" spans="1:4" x14ac:dyDescent="0.25">
      <c r="A28" s="1" t="s">
        <v>112</v>
      </c>
      <c r="B28" t="s">
        <v>27</v>
      </c>
      <c r="C28" t="s">
        <v>164</v>
      </c>
      <c r="D28" s="2" t="s">
        <v>201</v>
      </c>
    </row>
    <row r="29" spans="1:4" x14ac:dyDescent="0.25">
      <c r="A29" s="1" t="s">
        <v>113</v>
      </c>
      <c r="B29" t="s">
        <v>28</v>
      </c>
      <c r="C29" t="s">
        <v>165</v>
      </c>
      <c r="D29" s="2" t="s">
        <v>202</v>
      </c>
    </row>
    <row r="30" spans="1:4" x14ac:dyDescent="0.25">
      <c r="A30" s="1" t="s">
        <v>346</v>
      </c>
      <c r="B30" t="s">
        <v>345</v>
      </c>
      <c r="C30" t="s">
        <v>347</v>
      </c>
      <c r="D30" s="2" t="s">
        <v>348</v>
      </c>
    </row>
    <row r="31" spans="1:4" x14ac:dyDescent="0.25">
      <c r="A31" s="1" t="s">
        <v>114</v>
      </c>
      <c r="B31" t="s">
        <v>29</v>
      </c>
      <c r="C31" t="s">
        <v>166</v>
      </c>
      <c r="D31" s="2" t="s">
        <v>114</v>
      </c>
    </row>
    <row r="32" spans="1:4" x14ac:dyDescent="0.25">
      <c r="A32" t="s">
        <v>31</v>
      </c>
      <c r="B32" t="s">
        <v>31</v>
      </c>
      <c r="C32" t="s">
        <v>167</v>
      </c>
      <c r="D32" t="s">
        <v>15</v>
      </c>
    </row>
    <row r="33" spans="1:4" x14ac:dyDescent="0.25">
      <c r="A33" s="1" t="s">
        <v>116</v>
      </c>
      <c r="B33" t="s">
        <v>32</v>
      </c>
      <c r="C33" t="s">
        <v>169</v>
      </c>
      <c r="D33" t="s">
        <v>204</v>
      </c>
    </row>
    <row r="34" spans="1:4" x14ac:dyDescent="0.25">
      <c r="A34" s="1" t="s">
        <v>112</v>
      </c>
      <c r="B34" t="s">
        <v>27</v>
      </c>
      <c r="C34" t="s">
        <v>164</v>
      </c>
      <c r="D34" s="2" t="s">
        <v>201</v>
      </c>
    </row>
    <row r="35" spans="1:4" x14ac:dyDescent="0.25">
      <c r="A35" s="1" t="s">
        <v>113</v>
      </c>
      <c r="B35" t="s">
        <v>28</v>
      </c>
      <c r="C35" t="s">
        <v>165</v>
      </c>
      <c r="D35" s="2" t="s">
        <v>202</v>
      </c>
    </row>
    <row r="36" spans="1:4" x14ac:dyDescent="0.25">
      <c r="A36" s="1" t="s">
        <v>346</v>
      </c>
      <c r="B36" t="s">
        <v>345</v>
      </c>
      <c r="C36" t="s">
        <v>347</v>
      </c>
      <c r="D36" s="2" t="s">
        <v>348</v>
      </c>
    </row>
    <row r="37" spans="1:4" x14ac:dyDescent="0.25">
      <c r="A37" s="1" t="s">
        <v>114</v>
      </c>
      <c r="B37" t="s">
        <v>29</v>
      </c>
      <c r="C37" t="s">
        <v>166</v>
      </c>
      <c r="D37" s="2" t="s">
        <v>114</v>
      </c>
    </row>
    <row r="38" spans="1:4" x14ac:dyDescent="0.25">
      <c r="A38" t="s">
        <v>31</v>
      </c>
      <c r="B38" t="s">
        <v>31</v>
      </c>
      <c r="C38" t="s">
        <v>167</v>
      </c>
      <c r="D38" t="s">
        <v>15</v>
      </c>
    </row>
    <row r="39" spans="1:4" x14ac:dyDescent="0.25">
      <c r="A39" s="1" t="s">
        <v>117</v>
      </c>
      <c r="B39" t="s">
        <v>33</v>
      </c>
      <c r="C39" s="28" t="s">
        <v>265</v>
      </c>
      <c r="D39" s="2" t="s">
        <v>205</v>
      </c>
    </row>
    <row r="40" spans="1:4" x14ac:dyDescent="0.25">
      <c r="A40" s="1" t="s">
        <v>112</v>
      </c>
      <c r="B40" t="s">
        <v>27</v>
      </c>
      <c r="C40" t="s">
        <v>164</v>
      </c>
      <c r="D40" s="2" t="s">
        <v>201</v>
      </c>
    </row>
    <row r="41" spans="1:4" x14ac:dyDescent="0.25">
      <c r="A41" s="1" t="s">
        <v>113</v>
      </c>
      <c r="B41" t="s">
        <v>28</v>
      </c>
      <c r="C41" t="s">
        <v>165</v>
      </c>
      <c r="D41" s="2" t="s">
        <v>202</v>
      </c>
    </row>
    <row r="42" spans="1:4" x14ac:dyDescent="0.25">
      <c r="A42" s="1" t="s">
        <v>346</v>
      </c>
      <c r="B42" t="s">
        <v>345</v>
      </c>
      <c r="C42" t="s">
        <v>347</v>
      </c>
      <c r="D42" s="2" t="s">
        <v>348</v>
      </c>
    </row>
    <row r="43" spans="1:4" x14ac:dyDescent="0.25">
      <c r="A43" s="1" t="s">
        <v>114</v>
      </c>
      <c r="B43" t="s">
        <v>29</v>
      </c>
      <c r="C43" t="s">
        <v>166</v>
      </c>
      <c r="D43" s="2" t="s">
        <v>114</v>
      </c>
    </row>
    <row r="44" spans="1:4" x14ac:dyDescent="0.25">
      <c r="A44" s="28" t="s">
        <v>127</v>
      </c>
      <c r="B44" t="s">
        <v>34</v>
      </c>
      <c r="C44" s="28" t="s">
        <v>266</v>
      </c>
      <c r="D44" s="2" t="s">
        <v>206</v>
      </c>
    </row>
    <row r="45" spans="1:4" x14ac:dyDescent="0.25">
      <c r="A45" s="1" t="s">
        <v>128</v>
      </c>
      <c r="B45" t="s">
        <v>35</v>
      </c>
      <c r="C45" s="28" t="s">
        <v>267</v>
      </c>
      <c r="D45" s="2" t="s">
        <v>207</v>
      </c>
    </row>
    <row r="46" spans="1:4" x14ac:dyDescent="0.25">
      <c r="A46" s="1" t="s">
        <v>111</v>
      </c>
      <c r="B46" t="s">
        <v>26</v>
      </c>
      <c r="C46" s="28" t="s">
        <v>163</v>
      </c>
      <c r="D46" s="2" t="s">
        <v>208</v>
      </c>
    </row>
    <row r="47" spans="1:4" x14ac:dyDescent="0.25">
      <c r="A47" s="1" t="s">
        <v>301</v>
      </c>
      <c r="B47" t="s">
        <v>287</v>
      </c>
      <c r="C47" s="28" t="s">
        <v>302</v>
      </c>
      <c r="D47" s="2" t="s">
        <v>301</v>
      </c>
    </row>
    <row r="48" spans="1:4" x14ac:dyDescent="0.25">
      <c r="A48" s="1" t="s">
        <v>114</v>
      </c>
      <c r="B48" t="s">
        <v>29</v>
      </c>
      <c r="C48" s="28" t="s">
        <v>166</v>
      </c>
      <c r="D48" s="2" t="s">
        <v>114</v>
      </c>
    </row>
    <row r="49" spans="1:4" x14ac:dyDescent="0.25">
      <c r="A49" t="s">
        <v>31</v>
      </c>
      <c r="B49" t="s">
        <v>31</v>
      </c>
      <c r="C49" s="28" t="s">
        <v>167</v>
      </c>
      <c r="D49" t="s">
        <v>15</v>
      </c>
    </row>
    <row r="50" spans="1:4" x14ac:dyDescent="0.25">
      <c r="A50" s="1" t="s">
        <v>115</v>
      </c>
      <c r="B50" t="s">
        <v>30</v>
      </c>
      <c r="C50" s="28" t="s">
        <v>168</v>
      </c>
      <c r="D50" s="2" t="s">
        <v>203</v>
      </c>
    </row>
    <row r="51" spans="1:4" x14ac:dyDescent="0.25">
      <c r="A51" s="1" t="s">
        <v>301</v>
      </c>
      <c r="B51" t="s">
        <v>287</v>
      </c>
      <c r="C51" s="28" t="s">
        <v>302</v>
      </c>
      <c r="D51" s="2" t="s">
        <v>301</v>
      </c>
    </row>
    <row r="52" spans="1:4" x14ac:dyDescent="0.25">
      <c r="A52" s="1" t="s">
        <v>114</v>
      </c>
      <c r="B52" t="s">
        <v>29</v>
      </c>
      <c r="C52" s="28" t="s">
        <v>166</v>
      </c>
      <c r="D52" s="2" t="s">
        <v>114</v>
      </c>
    </row>
    <row r="53" spans="1:4" x14ac:dyDescent="0.25">
      <c r="A53" t="s">
        <v>31</v>
      </c>
      <c r="B53" t="s">
        <v>31</v>
      </c>
      <c r="C53" s="28" t="s">
        <v>167</v>
      </c>
      <c r="D53" t="s">
        <v>15</v>
      </c>
    </row>
    <row r="54" spans="1:4" x14ac:dyDescent="0.25">
      <c r="A54" s="1" t="s">
        <v>116</v>
      </c>
      <c r="B54" t="s">
        <v>32</v>
      </c>
      <c r="C54" s="28" t="s">
        <v>169</v>
      </c>
      <c r="D54" t="s">
        <v>204</v>
      </c>
    </row>
    <row r="55" spans="1:4" x14ac:dyDescent="0.25">
      <c r="A55" s="1" t="s">
        <v>301</v>
      </c>
      <c r="B55" t="s">
        <v>287</v>
      </c>
      <c r="C55" s="28" t="s">
        <v>302</v>
      </c>
      <c r="D55" s="2" t="s">
        <v>301</v>
      </c>
    </row>
    <row r="56" spans="1:4" x14ac:dyDescent="0.25">
      <c r="A56" s="1" t="s">
        <v>114</v>
      </c>
      <c r="B56" t="s">
        <v>29</v>
      </c>
      <c r="C56" s="28" t="s">
        <v>166</v>
      </c>
      <c r="D56" s="2" t="s">
        <v>114</v>
      </c>
    </row>
    <row r="57" spans="1:4" x14ac:dyDescent="0.25">
      <c r="A57" t="s">
        <v>31</v>
      </c>
      <c r="B57" t="s">
        <v>31</v>
      </c>
      <c r="C57" s="28" t="s">
        <v>167</v>
      </c>
      <c r="D57" t="s">
        <v>15</v>
      </c>
    </row>
    <row r="58" spans="1:4" x14ac:dyDescent="0.25">
      <c r="A58" s="1" t="s">
        <v>119</v>
      </c>
      <c r="B58" t="s">
        <v>36</v>
      </c>
      <c r="C58" s="28" t="s">
        <v>268</v>
      </c>
      <c r="D58" s="2" t="s">
        <v>209</v>
      </c>
    </row>
    <row r="59" spans="1:4" x14ac:dyDescent="0.25">
      <c r="A59" s="1" t="s">
        <v>301</v>
      </c>
      <c r="B59" t="s">
        <v>287</v>
      </c>
      <c r="C59" s="28" t="s">
        <v>302</v>
      </c>
      <c r="D59" s="2" t="s">
        <v>301</v>
      </c>
    </row>
    <row r="60" spans="1:4" x14ac:dyDescent="0.25">
      <c r="A60" s="1" t="s">
        <v>114</v>
      </c>
      <c r="B60" t="s">
        <v>29</v>
      </c>
      <c r="C60" s="28" t="s">
        <v>166</v>
      </c>
      <c r="D60" s="2" t="s">
        <v>114</v>
      </c>
    </row>
    <row r="61" spans="1:4" x14ac:dyDescent="0.25">
      <c r="A61" s="28" t="s">
        <v>129</v>
      </c>
      <c r="B61" t="s">
        <v>37</v>
      </c>
      <c r="C61" s="28" t="s">
        <v>269</v>
      </c>
      <c r="D61" s="2" t="s">
        <v>210</v>
      </c>
    </row>
    <row r="62" spans="1:4" x14ac:dyDescent="0.25">
      <c r="A62" s="1" t="s">
        <v>261</v>
      </c>
      <c r="B62" t="s">
        <v>38</v>
      </c>
      <c r="C62" s="28" t="s">
        <v>270</v>
      </c>
      <c r="D62" s="2" t="s">
        <v>211</v>
      </c>
    </row>
    <row r="63" spans="1:4" x14ac:dyDescent="0.25">
      <c r="A63" s="1" t="s">
        <v>301</v>
      </c>
      <c r="B63" t="s">
        <v>287</v>
      </c>
      <c r="C63" s="28" t="s">
        <v>302</v>
      </c>
      <c r="D63" s="2" t="s">
        <v>301</v>
      </c>
    </row>
    <row r="64" spans="1:4" x14ac:dyDescent="0.25">
      <c r="A64" s="1" t="s">
        <v>114</v>
      </c>
      <c r="B64" t="s">
        <v>29</v>
      </c>
      <c r="C64" s="28" t="s">
        <v>166</v>
      </c>
      <c r="D64" s="2" t="s">
        <v>114</v>
      </c>
    </row>
    <row r="65" spans="1:4" x14ac:dyDescent="0.25">
      <c r="A65" s="28" t="s">
        <v>130</v>
      </c>
      <c r="B65" t="s">
        <v>39</v>
      </c>
      <c r="C65" s="28" t="s">
        <v>271</v>
      </c>
      <c r="D65" s="2" t="s">
        <v>212</v>
      </c>
    </row>
    <row r="66" spans="1:4" x14ac:dyDescent="0.25">
      <c r="A66" s="28" t="s">
        <v>131</v>
      </c>
      <c r="B66" t="s">
        <v>40</v>
      </c>
      <c r="C66" s="28" t="s">
        <v>272</v>
      </c>
      <c r="D66" s="2" t="s">
        <v>213</v>
      </c>
    </row>
    <row r="67" spans="1:4" x14ac:dyDescent="0.25">
      <c r="A67" s="1" t="s">
        <v>112</v>
      </c>
      <c r="B67" t="s">
        <v>27</v>
      </c>
      <c r="C67" s="28" t="s">
        <v>164</v>
      </c>
      <c r="D67" s="2" t="s">
        <v>201</v>
      </c>
    </row>
    <row r="68" spans="1:4" x14ac:dyDescent="0.25">
      <c r="A68" s="1" t="s">
        <v>113</v>
      </c>
      <c r="B68" t="s">
        <v>28</v>
      </c>
      <c r="C68" s="28" t="s">
        <v>165</v>
      </c>
      <c r="D68" s="2" t="s">
        <v>202</v>
      </c>
    </row>
    <row r="69" spans="1:4" x14ac:dyDescent="0.25">
      <c r="A69" s="1" t="s">
        <v>346</v>
      </c>
      <c r="B69" t="s">
        <v>345</v>
      </c>
      <c r="C69" t="s">
        <v>347</v>
      </c>
      <c r="D69" s="2" t="s">
        <v>348</v>
      </c>
    </row>
    <row r="70" spans="1:4" x14ac:dyDescent="0.25">
      <c r="A70" s="1" t="s">
        <v>114</v>
      </c>
      <c r="B70" t="s">
        <v>29</v>
      </c>
      <c r="C70" s="28" t="s">
        <v>166</v>
      </c>
      <c r="D70" s="2" t="s">
        <v>114</v>
      </c>
    </row>
    <row r="71" spans="1:4" x14ac:dyDescent="0.25">
      <c r="A71" s="28" t="s">
        <v>132</v>
      </c>
      <c r="B71" t="s">
        <v>41</v>
      </c>
      <c r="C71" s="28" t="s">
        <v>273</v>
      </c>
      <c r="D71" s="2" t="s">
        <v>214</v>
      </c>
    </row>
    <row r="72" spans="1:4" x14ac:dyDescent="0.25">
      <c r="A72" s="1" t="s">
        <v>133</v>
      </c>
      <c r="B72" t="s">
        <v>308</v>
      </c>
      <c r="C72" t="s">
        <v>339</v>
      </c>
      <c r="D72" t="s">
        <v>13</v>
      </c>
    </row>
    <row r="73" spans="1:4" x14ac:dyDescent="0.25">
      <c r="A73" s="1" t="s">
        <v>134</v>
      </c>
      <c r="B73" t="s">
        <v>48</v>
      </c>
      <c r="C73" t="s">
        <v>171</v>
      </c>
      <c r="D73" s="2" t="s">
        <v>172</v>
      </c>
    </row>
    <row r="74" spans="1:4" x14ac:dyDescent="0.25">
      <c r="A74" s="1" t="s">
        <v>341</v>
      </c>
      <c r="B74" t="s">
        <v>342</v>
      </c>
      <c r="C74" s="2" t="s">
        <v>343</v>
      </c>
      <c r="D74" t="s">
        <v>344</v>
      </c>
    </row>
    <row r="75" spans="1:4" x14ac:dyDescent="0.25">
      <c r="A75" s="1" t="s">
        <v>311</v>
      </c>
      <c r="B75" t="s">
        <v>322</v>
      </c>
      <c r="C75" t="s">
        <v>322</v>
      </c>
      <c r="D75" t="s">
        <v>322</v>
      </c>
    </row>
    <row r="76" spans="1:4" x14ac:dyDescent="0.25">
      <c r="A76" t="s">
        <v>137</v>
      </c>
      <c r="B76" t="s">
        <v>71</v>
      </c>
      <c r="C76" t="s">
        <v>173</v>
      </c>
      <c r="D76" t="s">
        <v>215</v>
      </c>
    </row>
    <row r="77" spans="1:4" x14ac:dyDescent="0.25">
      <c r="A77" t="s">
        <v>123</v>
      </c>
      <c r="B77" t="s">
        <v>42</v>
      </c>
      <c r="C77" t="s">
        <v>176</v>
      </c>
      <c r="D77" t="s">
        <v>217</v>
      </c>
    </row>
    <row r="78" spans="1:4" x14ac:dyDescent="0.25">
      <c r="A78" t="s">
        <v>122</v>
      </c>
      <c r="B78" t="s">
        <v>43</v>
      </c>
      <c r="C78" t="s">
        <v>175</v>
      </c>
      <c r="D78" t="s">
        <v>216</v>
      </c>
    </row>
    <row r="79" spans="1:4" x14ac:dyDescent="0.25">
      <c r="A79" s="1" t="s">
        <v>126</v>
      </c>
      <c r="B79" t="s">
        <v>25</v>
      </c>
      <c r="C79" s="28" t="s">
        <v>264</v>
      </c>
      <c r="D79" s="2" t="s">
        <v>199</v>
      </c>
    </row>
    <row r="80" spans="1:4" x14ac:dyDescent="0.25">
      <c r="A80" s="1" t="s">
        <v>111</v>
      </c>
      <c r="B80" s="26" t="s">
        <v>26</v>
      </c>
      <c r="C80" t="s">
        <v>163</v>
      </c>
      <c r="D80" s="2" t="s">
        <v>200</v>
      </c>
    </row>
    <row r="81" spans="1:4" x14ac:dyDescent="0.25">
      <c r="A81" s="1" t="s">
        <v>112</v>
      </c>
      <c r="B81" s="26" t="s">
        <v>27</v>
      </c>
      <c r="C81" t="s">
        <v>164</v>
      </c>
      <c r="D81" s="2" t="s">
        <v>201</v>
      </c>
    </row>
    <row r="82" spans="1:4" x14ac:dyDescent="0.25">
      <c r="A82" s="1" t="s">
        <v>113</v>
      </c>
      <c r="B82" t="s">
        <v>28</v>
      </c>
      <c r="C82" t="s">
        <v>165</v>
      </c>
      <c r="D82" s="2" t="s">
        <v>202</v>
      </c>
    </row>
    <row r="83" spans="1:4" x14ac:dyDescent="0.25">
      <c r="A83" s="1" t="s">
        <v>346</v>
      </c>
      <c r="B83" t="s">
        <v>345</v>
      </c>
      <c r="C83" t="s">
        <v>347</v>
      </c>
      <c r="D83" s="2" t="s">
        <v>348</v>
      </c>
    </row>
    <row r="84" spans="1:4" x14ac:dyDescent="0.25">
      <c r="A84" s="1" t="s">
        <v>114</v>
      </c>
      <c r="B84" t="s">
        <v>29</v>
      </c>
      <c r="C84" t="s">
        <v>166</v>
      </c>
      <c r="D84" s="2" t="s">
        <v>114</v>
      </c>
    </row>
    <row r="85" spans="1:4" x14ac:dyDescent="0.25">
      <c r="A85" s="1" t="s">
        <v>15</v>
      </c>
      <c r="B85" t="s">
        <v>15</v>
      </c>
      <c r="C85" t="s">
        <v>167</v>
      </c>
      <c r="D85" t="s">
        <v>15</v>
      </c>
    </row>
    <row r="86" spans="1:4" x14ac:dyDescent="0.25">
      <c r="A86" s="1" t="s">
        <v>115</v>
      </c>
      <c r="B86" t="s">
        <v>30</v>
      </c>
      <c r="C86" t="s">
        <v>168</v>
      </c>
      <c r="D86" s="2" t="s">
        <v>203</v>
      </c>
    </row>
    <row r="87" spans="1:4" x14ac:dyDescent="0.25">
      <c r="A87" s="1" t="s">
        <v>112</v>
      </c>
      <c r="B87" t="s">
        <v>27</v>
      </c>
      <c r="C87" t="s">
        <v>164</v>
      </c>
      <c r="D87" s="2" t="s">
        <v>201</v>
      </c>
    </row>
    <row r="88" spans="1:4" x14ac:dyDescent="0.25">
      <c r="A88" s="1" t="s">
        <v>113</v>
      </c>
      <c r="B88" t="s">
        <v>28</v>
      </c>
      <c r="C88" t="s">
        <v>165</v>
      </c>
      <c r="D88" s="2" t="s">
        <v>202</v>
      </c>
    </row>
    <row r="89" spans="1:4" x14ac:dyDescent="0.25">
      <c r="A89" s="1" t="s">
        <v>346</v>
      </c>
      <c r="B89" t="s">
        <v>345</v>
      </c>
      <c r="C89" t="s">
        <v>347</v>
      </c>
      <c r="D89" s="2" t="s">
        <v>348</v>
      </c>
    </row>
    <row r="90" spans="1:4" x14ac:dyDescent="0.25">
      <c r="A90" s="1" t="s">
        <v>114</v>
      </c>
      <c r="B90" t="s">
        <v>29</v>
      </c>
      <c r="C90" t="s">
        <v>166</v>
      </c>
      <c r="D90" s="2" t="s">
        <v>114</v>
      </c>
    </row>
    <row r="91" spans="1:4" x14ac:dyDescent="0.25">
      <c r="A91" t="s">
        <v>31</v>
      </c>
      <c r="B91" t="s">
        <v>31</v>
      </c>
      <c r="C91" t="s">
        <v>167</v>
      </c>
      <c r="D91" t="s">
        <v>15</v>
      </c>
    </row>
    <row r="92" spans="1:4" x14ac:dyDescent="0.25">
      <c r="A92" s="1" t="s">
        <v>116</v>
      </c>
      <c r="B92" t="s">
        <v>32</v>
      </c>
      <c r="C92" t="s">
        <v>169</v>
      </c>
      <c r="D92" t="s">
        <v>204</v>
      </c>
    </row>
    <row r="93" spans="1:4" x14ac:dyDescent="0.25">
      <c r="A93" s="1" t="s">
        <v>112</v>
      </c>
      <c r="B93" t="s">
        <v>27</v>
      </c>
      <c r="C93" t="s">
        <v>164</v>
      </c>
      <c r="D93" s="2" t="s">
        <v>201</v>
      </c>
    </row>
    <row r="94" spans="1:4" x14ac:dyDescent="0.25">
      <c r="A94" s="1" t="s">
        <v>113</v>
      </c>
      <c r="B94" t="s">
        <v>28</v>
      </c>
      <c r="C94" t="s">
        <v>165</v>
      </c>
      <c r="D94" s="2" t="s">
        <v>202</v>
      </c>
    </row>
    <row r="95" spans="1:4" x14ac:dyDescent="0.25">
      <c r="A95" s="1" t="s">
        <v>346</v>
      </c>
      <c r="B95" t="s">
        <v>345</v>
      </c>
      <c r="C95" t="s">
        <v>347</v>
      </c>
      <c r="D95" s="2" t="s">
        <v>348</v>
      </c>
    </row>
    <row r="96" spans="1:4" x14ac:dyDescent="0.25">
      <c r="A96" s="1" t="s">
        <v>114</v>
      </c>
      <c r="B96" t="s">
        <v>29</v>
      </c>
      <c r="C96" t="s">
        <v>166</v>
      </c>
      <c r="D96" s="2" t="s">
        <v>114</v>
      </c>
    </row>
    <row r="97" spans="1:4" x14ac:dyDescent="0.25">
      <c r="A97" t="s">
        <v>31</v>
      </c>
      <c r="B97" t="s">
        <v>31</v>
      </c>
      <c r="C97" t="s">
        <v>167</v>
      </c>
      <c r="D97" t="s">
        <v>15</v>
      </c>
    </row>
    <row r="98" spans="1:4" x14ac:dyDescent="0.25">
      <c r="A98" s="1" t="s">
        <v>117</v>
      </c>
      <c r="B98" t="s">
        <v>33</v>
      </c>
      <c r="C98" s="28" t="s">
        <v>265</v>
      </c>
      <c r="D98" s="2" t="s">
        <v>205</v>
      </c>
    </row>
    <row r="99" spans="1:4" x14ac:dyDescent="0.25">
      <c r="A99" s="1" t="s">
        <v>112</v>
      </c>
      <c r="B99" t="s">
        <v>27</v>
      </c>
      <c r="C99" t="s">
        <v>164</v>
      </c>
      <c r="D99" s="2" t="s">
        <v>201</v>
      </c>
    </row>
    <row r="100" spans="1:4" x14ac:dyDescent="0.25">
      <c r="A100" s="1" t="s">
        <v>113</v>
      </c>
      <c r="B100" t="s">
        <v>28</v>
      </c>
      <c r="C100" t="s">
        <v>165</v>
      </c>
      <c r="D100" s="2" t="s">
        <v>202</v>
      </c>
    </row>
    <row r="101" spans="1:4" x14ac:dyDescent="0.25">
      <c r="A101" s="1" t="s">
        <v>346</v>
      </c>
      <c r="B101" t="s">
        <v>345</v>
      </c>
      <c r="C101" t="s">
        <v>347</v>
      </c>
      <c r="D101" s="2" t="s">
        <v>348</v>
      </c>
    </row>
    <row r="102" spans="1:4" x14ac:dyDescent="0.25">
      <c r="A102" s="1" t="s">
        <v>114</v>
      </c>
      <c r="B102" t="s">
        <v>29</v>
      </c>
      <c r="C102" t="s">
        <v>166</v>
      </c>
      <c r="D102" s="2" t="s">
        <v>114</v>
      </c>
    </row>
    <row r="103" spans="1:4" x14ac:dyDescent="0.25">
      <c r="A103" s="28" t="s">
        <v>127</v>
      </c>
      <c r="B103" t="s">
        <v>34</v>
      </c>
      <c r="C103" s="28" t="s">
        <v>266</v>
      </c>
      <c r="D103" s="2" t="s">
        <v>206</v>
      </c>
    </row>
    <row r="104" spans="1:4" x14ac:dyDescent="0.25">
      <c r="A104" s="1" t="s">
        <v>128</v>
      </c>
      <c r="B104" t="s">
        <v>35</v>
      </c>
      <c r="C104" s="28" t="s">
        <v>267</v>
      </c>
      <c r="D104" s="2" t="s">
        <v>207</v>
      </c>
    </row>
    <row r="105" spans="1:4" x14ac:dyDescent="0.25">
      <c r="A105" s="1" t="s">
        <v>111</v>
      </c>
      <c r="B105" t="s">
        <v>26</v>
      </c>
      <c r="C105" s="28" t="s">
        <v>163</v>
      </c>
      <c r="D105" s="2" t="s">
        <v>208</v>
      </c>
    </row>
    <row r="106" spans="1:4" x14ac:dyDescent="0.25">
      <c r="A106" s="1" t="s">
        <v>301</v>
      </c>
      <c r="B106" t="s">
        <v>287</v>
      </c>
      <c r="C106" s="28" t="s">
        <v>302</v>
      </c>
      <c r="D106" s="2" t="s">
        <v>301</v>
      </c>
    </row>
    <row r="107" spans="1:4" x14ac:dyDescent="0.25">
      <c r="A107" s="1" t="s">
        <v>114</v>
      </c>
      <c r="B107" t="s">
        <v>29</v>
      </c>
      <c r="C107" s="28" t="s">
        <v>166</v>
      </c>
      <c r="D107" s="2" t="s">
        <v>114</v>
      </c>
    </row>
    <row r="108" spans="1:4" x14ac:dyDescent="0.25">
      <c r="A108" t="s">
        <v>31</v>
      </c>
      <c r="B108" t="s">
        <v>31</v>
      </c>
      <c r="C108" s="28" t="s">
        <v>167</v>
      </c>
      <c r="D108" t="s">
        <v>15</v>
      </c>
    </row>
    <row r="109" spans="1:4" x14ac:dyDescent="0.25">
      <c r="A109" s="1" t="s">
        <v>115</v>
      </c>
      <c r="B109" t="s">
        <v>30</v>
      </c>
      <c r="C109" s="28" t="s">
        <v>168</v>
      </c>
      <c r="D109" s="2" t="s">
        <v>203</v>
      </c>
    </row>
    <row r="110" spans="1:4" x14ac:dyDescent="0.25">
      <c r="A110" s="1" t="s">
        <v>301</v>
      </c>
      <c r="B110" t="s">
        <v>287</v>
      </c>
      <c r="C110" s="28" t="s">
        <v>302</v>
      </c>
      <c r="D110" s="2" t="s">
        <v>301</v>
      </c>
    </row>
    <row r="111" spans="1:4" x14ac:dyDescent="0.25">
      <c r="A111" s="1" t="s">
        <v>114</v>
      </c>
      <c r="B111" t="s">
        <v>29</v>
      </c>
      <c r="C111" s="28" t="s">
        <v>166</v>
      </c>
      <c r="D111" s="2" t="s">
        <v>114</v>
      </c>
    </row>
    <row r="112" spans="1:4" x14ac:dyDescent="0.25">
      <c r="A112" t="s">
        <v>31</v>
      </c>
      <c r="B112" t="s">
        <v>31</v>
      </c>
      <c r="C112" s="28" t="s">
        <v>167</v>
      </c>
      <c r="D112" t="s">
        <v>15</v>
      </c>
    </row>
    <row r="113" spans="1:4" x14ac:dyDescent="0.25">
      <c r="A113" s="1" t="s">
        <v>116</v>
      </c>
      <c r="B113" t="s">
        <v>32</v>
      </c>
      <c r="C113" s="28" t="s">
        <v>169</v>
      </c>
      <c r="D113" t="s">
        <v>204</v>
      </c>
    </row>
    <row r="114" spans="1:4" x14ac:dyDescent="0.25">
      <c r="A114" s="1" t="s">
        <v>301</v>
      </c>
      <c r="B114" t="s">
        <v>287</v>
      </c>
      <c r="C114" s="28" t="s">
        <v>302</v>
      </c>
      <c r="D114" s="2" t="s">
        <v>301</v>
      </c>
    </row>
    <row r="115" spans="1:4" x14ac:dyDescent="0.25">
      <c r="A115" s="1" t="s">
        <v>114</v>
      </c>
      <c r="B115" t="s">
        <v>29</v>
      </c>
      <c r="C115" s="28" t="s">
        <v>166</v>
      </c>
      <c r="D115" s="2" t="s">
        <v>114</v>
      </c>
    </row>
    <row r="116" spans="1:4" x14ac:dyDescent="0.25">
      <c r="A116" t="s">
        <v>31</v>
      </c>
      <c r="B116" t="s">
        <v>31</v>
      </c>
      <c r="C116" s="28" t="s">
        <v>167</v>
      </c>
      <c r="D116" t="s">
        <v>15</v>
      </c>
    </row>
    <row r="117" spans="1:4" x14ac:dyDescent="0.25">
      <c r="A117" s="1" t="s">
        <v>119</v>
      </c>
      <c r="B117" t="s">
        <v>36</v>
      </c>
      <c r="C117" s="28" t="s">
        <v>268</v>
      </c>
      <c r="D117" s="2" t="s">
        <v>209</v>
      </c>
    </row>
    <row r="118" spans="1:4" x14ac:dyDescent="0.25">
      <c r="A118" s="1" t="s">
        <v>301</v>
      </c>
      <c r="B118" t="s">
        <v>287</v>
      </c>
      <c r="C118" s="28" t="s">
        <v>302</v>
      </c>
      <c r="D118" s="2" t="s">
        <v>301</v>
      </c>
    </row>
    <row r="119" spans="1:4" x14ac:dyDescent="0.25">
      <c r="A119" s="1" t="s">
        <v>114</v>
      </c>
      <c r="B119" t="s">
        <v>29</v>
      </c>
      <c r="C119" s="28" t="s">
        <v>166</v>
      </c>
      <c r="D119" s="2" t="s">
        <v>114</v>
      </c>
    </row>
    <row r="120" spans="1:4" x14ac:dyDescent="0.25">
      <c r="A120" s="28" t="s">
        <v>129</v>
      </c>
      <c r="B120" t="s">
        <v>37</v>
      </c>
      <c r="C120" s="28" t="s">
        <v>269</v>
      </c>
      <c r="D120" s="2" t="s">
        <v>210</v>
      </c>
    </row>
    <row r="121" spans="1:4" x14ac:dyDescent="0.25">
      <c r="A121" s="1" t="s">
        <v>261</v>
      </c>
      <c r="B121" t="s">
        <v>38</v>
      </c>
      <c r="C121" s="28" t="s">
        <v>270</v>
      </c>
      <c r="D121" s="2" t="s">
        <v>211</v>
      </c>
    </row>
    <row r="122" spans="1:4" x14ac:dyDescent="0.25">
      <c r="A122" s="1" t="s">
        <v>301</v>
      </c>
      <c r="B122" t="s">
        <v>287</v>
      </c>
      <c r="C122" s="28" t="s">
        <v>302</v>
      </c>
      <c r="D122" s="2" t="s">
        <v>301</v>
      </c>
    </row>
    <row r="123" spans="1:4" x14ac:dyDescent="0.25">
      <c r="A123" s="1" t="s">
        <v>114</v>
      </c>
      <c r="B123" t="s">
        <v>29</v>
      </c>
      <c r="C123" s="28" t="s">
        <v>166</v>
      </c>
      <c r="D123" s="2" t="s">
        <v>114</v>
      </c>
    </row>
    <row r="124" spans="1:4" x14ac:dyDescent="0.25">
      <c r="A124" s="28" t="s">
        <v>130</v>
      </c>
      <c r="B124" t="s">
        <v>39</v>
      </c>
      <c r="C124" s="28" t="s">
        <v>271</v>
      </c>
      <c r="D124" s="2" t="s">
        <v>212</v>
      </c>
    </row>
    <row r="125" spans="1:4" x14ac:dyDescent="0.25">
      <c r="A125" s="28" t="s">
        <v>131</v>
      </c>
      <c r="B125" t="s">
        <v>40</v>
      </c>
      <c r="C125" s="28" t="s">
        <v>272</v>
      </c>
      <c r="D125" s="2" t="s">
        <v>213</v>
      </c>
    </row>
    <row r="126" spans="1:4" x14ac:dyDescent="0.25">
      <c r="A126" s="1" t="s">
        <v>112</v>
      </c>
      <c r="B126" t="s">
        <v>27</v>
      </c>
      <c r="C126" s="28" t="s">
        <v>164</v>
      </c>
      <c r="D126" s="2" t="s">
        <v>201</v>
      </c>
    </row>
    <row r="127" spans="1:4" x14ac:dyDescent="0.25">
      <c r="A127" s="1" t="s">
        <v>113</v>
      </c>
      <c r="B127" t="s">
        <v>28</v>
      </c>
      <c r="C127" s="28" t="s">
        <v>165</v>
      </c>
      <c r="D127" s="2" t="s">
        <v>202</v>
      </c>
    </row>
    <row r="128" spans="1:4" x14ac:dyDescent="0.25">
      <c r="A128" s="1" t="s">
        <v>346</v>
      </c>
      <c r="B128" t="s">
        <v>345</v>
      </c>
      <c r="C128" t="s">
        <v>347</v>
      </c>
      <c r="D128" s="2" t="s">
        <v>348</v>
      </c>
    </row>
    <row r="129" spans="1:4" x14ac:dyDescent="0.25">
      <c r="A129" s="1" t="s">
        <v>114</v>
      </c>
      <c r="B129" t="s">
        <v>29</v>
      </c>
      <c r="C129" s="28" t="s">
        <v>166</v>
      </c>
      <c r="D129" s="2" t="s">
        <v>114</v>
      </c>
    </row>
    <row r="130" spans="1:4" x14ac:dyDescent="0.25">
      <c r="A130" s="28" t="s">
        <v>132</v>
      </c>
      <c r="B130" t="s">
        <v>41</v>
      </c>
      <c r="C130" s="28" t="s">
        <v>273</v>
      </c>
      <c r="D130" s="2" t="s">
        <v>214</v>
      </c>
    </row>
    <row r="131" spans="1:4" x14ac:dyDescent="0.25">
      <c r="A131" s="1" t="s">
        <v>133</v>
      </c>
      <c r="B131" t="s">
        <v>13</v>
      </c>
      <c r="C131" t="s">
        <v>339</v>
      </c>
      <c r="D131" t="s">
        <v>13</v>
      </c>
    </row>
    <row r="132" spans="1:4" x14ac:dyDescent="0.25">
      <c r="A132" s="1" t="s">
        <v>134</v>
      </c>
      <c r="B132" t="s">
        <v>44</v>
      </c>
      <c r="C132" t="s">
        <v>171</v>
      </c>
      <c r="D132" s="2" t="s">
        <v>172</v>
      </c>
    </row>
    <row r="133" spans="1:4" x14ac:dyDescent="0.25">
      <c r="A133" s="1" t="s">
        <v>341</v>
      </c>
      <c r="B133" t="s">
        <v>342</v>
      </c>
      <c r="C133" s="2" t="s">
        <v>343</v>
      </c>
      <c r="D133" t="s">
        <v>344</v>
      </c>
    </row>
    <row r="134" spans="1:4" x14ac:dyDescent="0.25">
      <c r="A134" s="1" t="s">
        <v>311</v>
      </c>
      <c r="B134" t="s">
        <v>322</v>
      </c>
      <c r="C134" t="s">
        <v>322</v>
      </c>
      <c r="D134" t="s">
        <v>322</v>
      </c>
    </row>
    <row r="135" spans="1:4" x14ac:dyDescent="0.25">
      <c r="A135" t="s">
        <v>138</v>
      </c>
      <c r="B135" t="s">
        <v>72</v>
      </c>
      <c r="C135" t="s">
        <v>174</v>
      </c>
      <c r="D135" t="s">
        <v>240</v>
      </c>
    </row>
    <row r="136" spans="1:4" x14ac:dyDescent="0.25">
      <c r="A136" t="s">
        <v>125</v>
      </c>
      <c r="B136" t="s">
        <v>45</v>
      </c>
      <c r="C136" t="s">
        <v>178</v>
      </c>
      <c r="D136" t="s">
        <v>241</v>
      </c>
    </row>
    <row r="137" spans="1:4" x14ac:dyDescent="0.25">
      <c r="A137" t="s">
        <v>124</v>
      </c>
      <c r="B137" t="s">
        <v>46</v>
      </c>
      <c r="C137" t="s">
        <v>177</v>
      </c>
      <c r="D137" t="s">
        <v>222</v>
      </c>
    </row>
    <row r="138" spans="1:4" x14ac:dyDescent="0.25">
      <c r="A138" s="1" t="s">
        <v>126</v>
      </c>
      <c r="B138" t="s">
        <v>25</v>
      </c>
      <c r="C138" s="28" t="s">
        <v>264</v>
      </c>
      <c r="D138" s="2" t="s">
        <v>199</v>
      </c>
    </row>
    <row r="139" spans="1:4" x14ac:dyDescent="0.25">
      <c r="A139" s="1" t="s">
        <v>111</v>
      </c>
      <c r="B139" t="s">
        <v>26</v>
      </c>
      <c r="C139" t="s">
        <v>163</v>
      </c>
      <c r="D139" s="2" t="s">
        <v>200</v>
      </c>
    </row>
    <row r="140" spans="1:4" x14ac:dyDescent="0.25">
      <c r="A140" s="1" t="s">
        <v>112</v>
      </c>
      <c r="B140" t="s">
        <v>27</v>
      </c>
      <c r="C140" t="s">
        <v>164</v>
      </c>
      <c r="D140" s="2" t="s">
        <v>201</v>
      </c>
    </row>
    <row r="141" spans="1:4" x14ac:dyDescent="0.25">
      <c r="A141" s="1" t="s">
        <v>113</v>
      </c>
      <c r="B141" t="s">
        <v>28</v>
      </c>
      <c r="C141" t="s">
        <v>165</v>
      </c>
      <c r="D141" s="2" t="s">
        <v>202</v>
      </c>
    </row>
    <row r="142" spans="1:4" x14ac:dyDescent="0.25">
      <c r="A142" s="1" t="s">
        <v>346</v>
      </c>
      <c r="B142" t="s">
        <v>345</v>
      </c>
      <c r="C142" t="s">
        <v>347</v>
      </c>
      <c r="D142" s="2" t="s">
        <v>348</v>
      </c>
    </row>
    <row r="143" spans="1:4" x14ac:dyDescent="0.25">
      <c r="A143" s="1" t="s">
        <v>114</v>
      </c>
      <c r="B143" t="s">
        <v>29</v>
      </c>
      <c r="C143" t="s">
        <v>166</v>
      </c>
      <c r="D143" s="2" t="s">
        <v>114</v>
      </c>
    </row>
    <row r="144" spans="1:4" x14ac:dyDescent="0.25">
      <c r="A144" s="1" t="s">
        <v>15</v>
      </c>
      <c r="B144" t="s">
        <v>15</v>
      </c>
      <c r="C144" t="s">
        <v>167</v>
      </c>
      <c r="D144" t="s">
        <v>15</v>
      </c>
    </row>
    <row r="145" spans="1:4" x14ac:dyDescent="0.25">
      <c r="A145" s="1" t="s">
        <v>115</v>
      </c>
      <c r="B145" t="s">
        <v>30</v>
      </c>
      <c r="C145" t="s">
        <v>168</v>
      </c>
      <c r="D145" s="2" t="s">
        <v>203</v>
      </c>
    </row>
    <row r="146" spans="1:4" x14ac:dyDescent="0.25">
      <c r="A146" s="1" t="s">
        <v>112</v>
      </c>
      <c r="B146" t="s">
        <v>27</v>
      </c>
      <c r="C146" t="s">
        <v>164</v>
      </c>
      <c r="D146" s="2" t="s">
        <v>201</v>
      </c>
    </row>
    <row r="147" spans="1:4" x14ac:dyDescent="0.25">
      <c r="A147" s="1" t="s">
        <v>113</v>
      </c>
      <c r="B147" t="s">
        <v>28</v>
      </c>
      <c r="C147" t="s">
        <v>165</v>
      </c>
      <c r="D147" s="2" t="s">
        <v>202</v>
      </c>
    </row>
    <row r="148" spans="1:4" x14ac:dyDescent="0.25">
      <c r="A148" s="1" t="s">
        <v>346</v>
      </c>
      <c r="B148" t="s">
        <v>345</v>
      </c>
      <c r="C148" t="s">
        <v>347</v>
      </c>
      <c r="D148" s="2" t="s">
        <v>348</v>
      </c>
    </row>
    <row r="149" spans="1:4" x14ac:dyDescent="0.25">
      <c r="A149" s="1" t="s">
        <v>114</v>
      </c>
      <c r="B149" t="s">
        <v>29</v>
      </c>
      <c r="C149" t="s">
        <v>166</v>
      </c>
      <c r="D149" s="2" t="s">
        <v>114</v>
      </c>
    </row>
    <row r="150" spans="1:4" x14ac:dyDescent="0.25">
      <c r="A150" t="s">
        <v>31</v>
      </c>
      <c r="B150" t="s">
        <v>31</v>
      </c>
      <c r="C150" t="s">
        <v>167</v>
      </c>
      <c r="D150" t="s">
        <v>15</v>
      </c>
    </row>
    <row r="151" spans="1:4" x14ac:dyDescent="0.25">
      <c r="A151" s="1" t="s">
        <v>116</v>
      </c>
      <c r="B151" t="s">
        <v>32</v>
      </c>
      <c r="C151" t="s">
        <v>169</v>
      </c>
      <c r="D151" t="s">
        <v>204</v>
      </c>
    </row>
    <row r="152" spans="1:4" x14ac:dyDescent="0.25">
      <c r="A152" s="1" t="s">
        <v>112</v>
      </c>
      <c r="B152" t="s">
        <v>27</v>
      </c>
      <c r="C152" t="s">
        <v>164</v>
      </c>
      <c r="D152" s="2" t="s">
        <v>201</v>
      </c>
    </row>
    <row r="153" spans="1:4" x14ac:dyDescent="0.25">
      <c r="A153" s="1" t="s">
        <v>113</v>
      </c>
      <c r="B153" t="s">
        <v>28</v>
      </c>
      <c r="C153" t="s">
        <v>165</v>
      </c>
      <c r="D153" s="2" t="s">
        <v>202</v>
      </c>
    </row>
    <row r="154" spans="1:4" x14ac:dyDescent="0.25">
      <c r="A154" s="1" t="s">
        <v>346</v>
      </c>
      <c r="B154" t="s">
        <v>345</v>
      </c>
      <c r="C154" t="s">
        <v>347</v>
      </c>
      <c r="D154" s="2" t="s">
        <v>348</v>
      </c>
    </row>
    <row r="155" spans="1:4" x14ac:dyDescent="0.25">
      <c r="A155" s="1" t="s">
        <v>114</v>
      </c>
      <c r="B155" t="s">
        <v>29</v>
      </c>
      <c r="C155" t="s">
        <v>166</v>
      </c>
      <c r="D155" s="2" t="s">
        <v>114</v>
      </c>
    </row>
    <row r="156" spans="1:4" x14ac:dyDescent="0.25">
      <c r="A156" t="s">
        <v>31</v>
      </c>
      <c r="B156" t="s">
        <v>31</v>
      </c>
      <c r="C156" t="s">
        <v>167</v>
      </c>
      <c r="D156" t="s">
        <v>15</v>
      </c>
    </row>
    <row r="157" spans="1:4" x14ac:dyDescent="0.25">
      <c r="A157" s="1" t="s">
        <v>117</v>
      </c>
      <c r="B157" t="s">
        <v>33</v>
      </c>
      <c r="C157" s="28" t="s">
        <v>265</v>
      </c>
      <c r="D157" s="2" t="s">
        <v>205</v>
      </c>
    </row>
    <row r="158" spans="1:4" x14ac:dyDescent="0.25">
      <c r="A158" s="1" t="s">
        <v>112</v>
      </c>
      <c r="B158" t="s">
        <v>27</v>
      </c>
      <c r="C158" t="s">
        <v>164</v>
      </c>
      <c r="D158" s="2" t="s">
        <v>201</v>
      </c>
    </row>
    <row r="159" spans="1:4" x14ac:dyDescent="0.25">
      <c r="A159" s="1" t="s">
        <v>113</v>
      </c>
      <c r="B159" t="s">
        <v>28</v>
      </c>
      <c r="C159" t="s">
        <v>165</v>
      </c>
      <c r="D159" s="2" t="s">
        <v>202</v>
      </c>
    </row>
    <row r="160" spans="1:4" x14ac:dyDescent="0.25">
      <c r="A160" s="1" t="s">
        <v>346</v>
      </c>
      <c r="B160" t="s">
        <v>345</v>
      </c>
      <c r="C160" t="s">
        <v>347</v>
      </c>
      <c r="D160" s="2" t="s">
        <v>348</v>
      </c>
    </row>
    <row r="161" spans="1:4" x14ac:dyDescent="0.25">
      <c r="A161" s="1" t="s">
        <v>114</v>
      </c>
      <c r="B161" t="s">
        <v>29</v>
      </c>
      <c r="C161" t="s">
        <v>166</v>
      </c>
      <c r="D161" s="2" t="s">
        <v>114</v>
      </c>
    </row>
    <row r="162" spans="1:4" x14ac:dyDescent="0.25">
      <c r="A162" s="28" t="s">
        <v>127</v>
      </c>
      <c r="B162" t="s">
        <v>34</v>
      </c>
      <c r="C162" s="28" t="s">
        <v>266</v>
      </c>
      <c r="D162" s="2" t="s">
        <v>206</v>
      </c>
    </row>
    <row r="163" spans="1:4" x14ac:dyDescent="0.25">
      <c r="A163" s="1" t="s">
        <v>128</v>
      </c>
      <c r="B163" t="s">
        <v>35</v>
      </c>
      <c r="C163" s="28" t="s">
        <v>267</v>
      </c>
      <c r="D163" s="2" t="s">
        <v>207</v>
      </c>
    </row>
    <row r="164" spans="1:4" x14ac:dyDescent="0.25">
      <c r="A164" s="1" t="s">
        <v>111</v>
      </c>
      <c r="B164" t="s">
        <v>26</v>
      </c>
      <c r="C164" s="28" t="s">
        <v>163</v>
      </c>
      <c r="D164" s="2" t="s">
        <v>208</v>
      </c>
    </row>
    <row r="165" spans="1:4" x14ac:dyDescent="0.25">
      <c r="A165" s="1" t="s">
        <v>301</v>
      </c>
      <c r="B165" t="s">
        <v>287</v>
      </c>
      <c r="C165" s="28" t="s">
        <v>302</v>
      </c>
      <c r="D165" s="2" t="s">
        <v>301</v>
      </c>
    </row>
    <row r="166" spans="1:4" x14ac:dyDescent="0.25">
      <c r="A166" s="1" t="s">
        <v>114</v>
      </c>
      <c r="B166" t="s">
        <v>29</v>
      </c>
      <c r="C166" s="28" t="s">
        <v>166</v>
      </c>
      <c r="D166" s="2" t="s">
        <v>114</v>
      </c>
    </row>
    <row r="167" spans="1:4" x14ac:dyDescent="0.25">
      <c r="A167" t="s">
        <v>31</v>
      </c>
      <c r="B167" t="s">
        <v>31</v>
      </c>
      <c r="C167" s="28" t="s">
        <v>167</v>
      </c>
      <c r="D167" t="s">
        <v>15</v>
      </c>
    </row>
    <row r="168" spans="1:4" x14ac:dyDescent="0.25">
      <c r="A168" s="1" t="s">
        <v>115</v>
      </c>
      <c r="B168" t="s">
        <v>30</v>
      </c>
      <c r="C168" s="28" t="s">
        <v>168</v>
      </c>
      <c r="D168" s="2" t="s">
        <v>203</v>
      </c>
    </row>
    <row r="169" spans="1:4" x14ac:dyDescent="0.25">
      <c r="A169" s="1" t="s">
        <v>301</v>
      </c>
      <c r="B169" t="s">
        <v>287</v>
      </c>
      <c r="C169" s="28" t="s">
        <v>302</v>
      </c>
      <c r="D169" s="2" t="s">
        <v>301</v>
      </c>
    </row>
    <row r="170" spans="1:4" x14ac:dyDescent="0.25">
      <c r="A170" s="1" t="s">
        <v>114</v>
      </c>
      <c r="B170" t="s">
        <v>29</v>
      </c>
      <c r="C170" s="28" t="s">
        <v>166</v>
      </c>
      <c r="D170" s="2" t="s">
        <v>114</v>
      </c>
    </row>
    <row r="171" spans="1:4" x14ac:dyDescent="0.25">
      <c r="A171" t="s">
        <v>31</v>
      </c>
      <c r="B171" t="s">
        <v>31</v>
      </c>
      <c r="C171" s="28" t="s">
        <v>167</v>
      </c>
      <c r="D171" t="s">
        <v>15</v>
      </c>
    </row>
    <row r="172" spans="1:4" x14ac:dyDescent="0.25">
      <c r="A172" s="1" t="s">
        <v>116</v>
      </c>
      <c r="B172" t="s">
        <v>32</v>
      </c>
      <c r="C172" s="28" t="s">
        <v>169</v>
      </c>
      <c r="D172" t="s">
        <v>204</v>
      </c>
    </row>
    <row r="173" spans="1:4" x14ac:dyDescent="0.25">
      <c r="A173" s="1" t="s">
        <v>301</v>
      </c>
      <c r="B173" t="s">
        <v>287</v>
      </c>
      <c r="C173" s="28" t="s">
        <v>302</v>
      </c>
      <c r="D173" s="2" t="s">
        <v>301</v>
      </c>
    </row>
    <row r="174" spans="1:4" x14ac:dyDescent="0.25">
      <c r="A174" s="1" t="s">
        <v>114</v>
      </c>
      <c r="B174" t="s">
        <v>29</v>
      </c>
      <c r="C174" s="28" t="s">
        <v>166</v>
      </c>
      <c r="D174" s="2" t="s">
        <v>114</v>
      </c>
    </row>
    <row r="175" spans="1:4" x14ac:dyDescent="0.25">
      <c r="A175" t="s">
        <v>31</v>
      </c>
      <c r="B175" t="s">
        <v>31</v>
      </c>
      <c r="C175" s="28" t="s">
        <v>167</v>
      </c>
      <c r="D175" t="s">
        <v>15</v>
      </c>
    </row>
    <row r="176" spans="1:4" x14ac:dyDescent="0.25">
      <c r="A176" s="1" t="s">
        <v>119</v>
      </c>
      <c r="B176" t="s">
        <v>36</v>
      </c>
      <c r="C176" s="28" t="s">
        <v>268</v>
      </c>
      <c r="D176" s="2" t="s">
        <v>209</v>
      </c>
    </row>
    <row r="177" spans="1:4" x14ac:dyDescent="0.25">
      <c r="A177" s="1" t="s">
        <v>301</v>
      </c>
      <c r="B177" t="s">
        <v>287</v>
      </c>
      <c r="C177" s="28" t="s">
        <v>302</v>
      </c>
      <c r="D177" s="2" t="s">
        <v>301</v>
      </c>
    </row>
    <row r="178" spans="1:4" x14ac:dyDescent="0.25">
      <c r="A178" s="1" t="s">
        <v>114</v>
      </c>
      <c r="B178" t="s">
        <v>29</v>
      </c>
      <c r="C178" s="28" t="s">
        <v>166</v>
      </c>
      <c r="D178" s="2" t="s">
        <v>114</v>
      </c>
    </row>
    <row r="179" spans="1:4" x14ac:dyDescent="0.25">
      <c r="A179" s="28" t="s">
        <v>129</v>
      </c>
      <c r="B179" t="s">
        <v>37</v>
      </c>
      <c r="C179" s="28" t="s">
        <v>269</v>
      </c>
      <c r="D179" s="2" t="s">
        <v>210</v>
      </c>
    </row>
    <row r="180" spans="1:4" x14ac:dyDescent="0.25">
      <c r="A180" s="1" t="s">
        <v>261</v>
      </c>
      <c r="B180" t="s">
        <v>38</v>
      </c>
      <c r="C180" s="28" t="s">
        <v>270</v>
      </c>
      <c r="D180" s="2" t="s">
        <v>211</v>
      </c>
    </row>
    <row r="181" spans="1:4" x14ac:dyDescent="0.25">
      <c r="A181" s="1" t="s">
        <v>301</v>
      </c>
      <c r="B181" t="s">
        <v>287</v>
      </c>
      <c r="C181" s="28" t="s">
        <v>302</v>
      </c>
      <c r="D181" s="2" t="s">
        <v>301</v>
      </c>
    </row>
    <row r="182" spans="1:4" x14ac:dyDescent="0.25">
      <c r="A182" s="1" t="s">
        <v>114</v>
      </c>
      <c r="B182" t="s">
        <v>29</v>
      </c>
      <c r="C182" s="28" t="s">
        <v>166</v>
      </c>
      <c r="D182" s="2" t="s">
        <v>114</v>
      </c>
    </row>
    <row r="183" spans="1:4" x14ac:dyDescent="0.25">
      <c r="A183" s="28" t="s">
        <v>130</v>
      </c>
      <c r="B183" t="s">
        <v>262</v>
      </c>
      <c r="C183" s="28" t="s">
        <v>271</v>
      </c>
      <c r="D183" s="2" t="s">
        <v>212</v>
      </c>
    </row>
    <row r="184" spans="1:4" x14ac:dyDescent="0.25">
      <c r="A184" s="28" t="s">
        <v>131</v>
      </c>
      <c r="B184" t="s">
        <v>40</v>
      </c>
      <c r="C184" s="28" t="s">
        <v>272</v>
      </c>
      <c r="D184" s="2" t="s">
        <v>213</v>
      </c>
    </row>
    <row r="185" spans="1:4" x14ac:dyDescent="0.25">
      <c r="A185" s="1" t="s">
        <v>112</v>
      </c>
      <c r="B185" t="s">
        <v>27</v>
      </c>
      <c r="C185" s="28" t="s">
        <v>164</v>
      </c>
      <c r="D185" s="2" t="s">
        <v>201</v>
      </c>
    </row>
    <row r="186" spans="1:4" x14ac:dyDescent="0.25">
      <c r="A186" s="1" t="s">
        <v>113</v>
      </c>
      <c r="B186" t="s">
        <v>28</v>
      </c>
      <c r="C186" s="28" t="s">
        <v>165</v>
      </c>
      <c r="D186" s="2" t="s">
        <v>202</v>
      </c>
    </row>
    <row r="187" spans="1:4" x14ac:dyDescent="0.25">
      <c r="A187" s="1" t="s">
        <v>346</v>
      </c>
      <c r="B187" t="s">
        <v>345</v>
      </c>
      <c r="C187" t="s">
        <v>347</v>
      </c>
      <c r="D187" s="2" t="s">
        <v>348</v>
      </c>
    </row>
    <row r="188" spans="1:4" x14ac:dyDescent="0.25">
      <c r="A188" s="1" t="s">
        <v>114</v>
      </c>
      <c r="B188" t="s">
        <v>29</v>
      </c>
      <c r="C188" s="28" t="s">
        <v>166</v>
      </c>
      <c r="D188" s="2" t="s">
        <v>114</v>
      </c>
    </row>
    <row r="189" spans="1:4" x14ac:dyDescent="0.25">
      <c r="A189" s="28" t="s">
        <v>132</v>
      </c>
      <c r="B189" t="s">
        <v>263</v>
      </c>
      <c r="C189" s="28" t="s">
        <v>273</v>
      </c>
      <c r="D189" s="2" t="s">
        <v>214</v>
      </c>
    </row>
    <row r="190" spans="1:4" x14ac:dyDescent="0.25">
      <c r="A190" s="1" t="s">
        <v>133</v>
      </c>
      <c r="B190" t="s">
        <v>308</v>
      </c>
      <c r="C190" t="s">
        <v>339</v>
      </c>
      <c r="D190" t="s">
        <v>13</v>
      </c>
    </row>
    <row r="191" spans="1:4" x14ac:dyDescent="0.25">
      <c r="A191" s="1" t="s">
        <v>134</v>
      </c>
      <c r="B191" t="s">
        <v>48</v>
      </c>
      <c r="C191" t="s">
        <v>171</v>
      </c>
      <c r="D191" s="2" t="s">
        <v>172</v>
      </c>
    </row>
    <row r="192" spans="1:4" x14ac:dyDescent="0.25">
      <c r="A192" s="1" t="s">
        <v>311</v>
      </c>
      <c r="B192" t="s">
        <v>322</v>
      </c>
      <c r="C192" t="s">
        <v>322</v>
      </c>
      <c r="D192" t="s">
        <v>322</v>
      </c>
    </row>
    <row r="193" spans="1:4" x14ac:dyDescent="0.25">
      <c r="A193" s="1" t="s">
        <v>252</v>
      </c>
      <c r="B193" t="s">
        <v>135</v>
      </c>
      <c r="C193" t="s">
        <v>251</v>
      </c>
      <c r="D193" s="2" t="s">
        <v>250</v>
      </c>
    </row>
    <row r="194" spans="1:4" x14ac:dyDescent="0.25">
      <c r="A194" s="1" t="s">
        <v>254</v>
      </c>
      <c r="B194" t="s">
        <v>253</v>
      </c>
      <c r="C194" t="s">
        <v>255</v>
      </c>
      <c r="D194" t="s">
        <v>256</v>
      </c>
    </row>
    <row r="195" spans="1:4" x14ac:dyDescent="0.25">
      <c r="A195" s="1" t="s">
        <v>110</v>
      </c>
      <c r="B195" t="s">
        <v>24</v>
      </c>
      <c r="C195" t="s">
        <v>162</v>
      </c>
      <c r="D195" s="2" t="s">
        <v>198</v>
      </c>
    </row>
    <row r="196" spans="1:4" x14ac:dyDescent="0.25">
      <c r="A196" s="1" t="s">
        <v>112</v>
      </c>
      <c r="B196" t="s">
        <v>27</v>
      </c>
      <c r="C196" t="s">
        <v>164</v>
      </c>
      <c r="D196" s="2" t="s">
        <v>201</v>
      </c>
    </row>
    <row r="197" spans="1:4" x14ac:dyDescent="0.25">
      <c r="A197" s="1" t="s">
        <v>113</v>
      </c>
      <c r="B197" t="s">
        <v>28</v>
      </c>
      <c r="C197" t="s">
        <v>165</v>
      </c>
      <c r="D197" s="2" t="s">
        <v>202</v>
      </c>
    </row>
    <row r="198" spans="1:4" x14ac:dyDescent="0.25">
      <c r="A198" s="1" t="s">
        <v>346</v>
      </c>
      <c r="B198" t="s">
        <v>345</v>
      </c>
      <c r="C198" t="s">
        <v>347</v>
      </c>
      <c r="D198" s="2" t="s">
        <v>348</v>
      </c>
    </row>
    <row r="199" spans="1:4" x14ac:dyDescent="0.25">
      <c r="A199" s="1" t="s">
        <v>114</v>
      </c>
      <c r="B199" t="s">
        <v>74</v>
      </c>
      <c r="C199" t="s">
        <v>166</v>
      </c>
      <c r="D199" s="2" t="s">
        <v>114</v>
      </c>
    </row>
    <row r="200" spans="1:4" x14ac:dyDescent="0.25">
      <c r="A200" s="1" t="s">
        <v>118</v>
      </c>
      <c r="B200" t="s">
        <v>75</v>
      </c>
      <c r="C200" t="s">
        <v>218</v>
      </c>
      <c r="D200" s="2" t="s">
        <v>220</v>
      </c>
    </row>
    <row r="201" spans="1:4" x14ac:dyDescent="0.25">
      <c r="A201" s="1" t="s">
        <v>120</v>
      </c>
      <c r="B201" t="s">
        <v>76</v>
      </c>
      <c r="C201" t="s">
        <v>219</v>
      </c>
      <c r="D201" s="2" t="s">
        <v>221</v>
      </c>
    </row>
    <row r="202" spans="1:4" x14ac:dyDescent="0.25">
      <c r="A202" t="s">
        <v>77</v>
      </c>
      <c r="B202" t="s">
        <v>77</v>
      </c>
      <c r="C202" t="s">
        <v>181</v>
      </c>
      <c r="D202" t="s">
        <v>77</v>
      </c>
    </row>
    <row r="203" spans="1:4" x14ac:dyDescent="0.25">
      <c r="A203" s="1" t="s">
        <v>122</v>
      </c>
      <c r="B203" t="s">
        <v>43</v>
      </c>
      <c r="C203" t="s">
        <v>175</v>
      </c>
      <c r="D203" s="2" t="s">
        <v>216</v>
      </c>
    </row>
    <row r="204" spans="1:4" x14ac:dyDescent="0.25">
      <c r="A204" s="1" t="s">
        <v>112</v>
      </c>
      <c r="B204" t="s">
        <v>27</v>
      </c>
      <c r="C204" t="s">
        <v>164</v>
      </c>
      <c r="D204" s="2" t="s">
        <v>201</v>
      </c>
    </row>
    <row r="205" spans="1:4" x14ac:dyDescent="0.25">
      <c r="A205" s="1" t="s">
        <v>113</v>
      </c>
      <c r="B205" t="s">
        <v>28</v>
      </c>
      <c r="C205" t="s">
        <v>165</v>
      </c>
      <c r="D205" s="2" t="s">
        <v>202</v>
      </c>
    </row>
    <row r="206" spans="1:4" x14ac:dyDescent="0.25">
      <c r="A206" s="1" t="s">
        <v>346</v>
      </c>
      <c r="B206" t="s">
        <v>345</v>
      </c>
      <c r="C206" t="s">
        <v>347</v>
      </c>
      <c r="D206" s="2" t="s">
        <v>348</v>
      </c>
    </row>
    <row r="207" spans="1:4" x14ac:dyDescent="0.25">
      <c r="A207" s="1" t="s">
        <v>114</v>
      </c>
      <c r="B207" t="s">
        <v>74</v>
      </c>
      <c r="C207" t="s">
        <v>166</v>
      </c>
      <c r="D207" s="2" t="s">
        <v>114</v>
      </c>
    </row>
    <row r="208" spans="1:4" x14ac:dyDescent="0.25">
      <c r="A208" s="1" t="s">
        <v>118</v>
      </c>
      <c r="B208" t="s">
        <v>75</v>
      </c>
      <c r="C208" t="s">
        <v>218</v>
      </c>
      <c r="D208" s="2" t="s">
        <v>220</v>
      </c>
    </row>
    <row r="209" spans="1:4" x14ac:dyDescent="0.25">
      <c r="A209" s="1" t="s">
        <v>120</v>
      </c>
      <c r="B209" t="s">
        <v>76</v>
      </c>
      <c r="C209" t="s">
        <v>219</v>
      </c>
      <c r="D209" s="2" t="s">
        <v>221</v>
      </c>
    </row>
    <row r="210" spans="1:4" x14ac:dyDescent="0.25">
      <c r="A210" t="s">
        <v>77</v>
      </c>
      <c r="B210" t="s">
        <v>77</v>
      </c>
      <c r="C210" t="s">
        <v>181</v>
      </c>
      <c r="D210" t="s">
        <v>77</v>
      </c>
    </row>
    <row r="211" spans="1:4" x14ac:dyDescent="0.25">
      <c r="A211" s="1" t="s">
        <v>124</v>
      </c>
      <c r="B211" t="s">
        <v>46</v>
      </c>
      <c r="C211" t="s">
        <v>177</v>
      </c>
      <c r="D211" t="s">
        <v>222</v>
      </c>
    </row>
    <row r="212" spans="1:4" x14ac:dyDescent="0.25">
      <c r="A212" s="1" t="s">
        <v>112</v>
      </c>
      <c r="B212" t="s">
        <v>27</v>
      </c>
      <c r="C212" t="s">
        <v>164</v>
      </c>
      <c r="D212" s="2" t="s">
        <v>201</v>
      </c>
    </row>
    <row r="213" spans="1:4" x14ac:dyDescent="0.25">
      <c r="A213" s="1" t="s">
        <v>113</v>
      </c>
      <c r="B213" t="s">
        <v>28</v>
      </c>
      <c r="C213" t="s">
        <v>165</v>
      </c>
      <c r="D213" s="2" t="s">
        <v>202</v>
      </c>
    </row>
    <row r="214" spans="1:4" x14ac:dyDescent="0.25">
      <c r="A214" s="1" t="s">
        <v>346</v>
      </c>
      <c r="B214" t="s">
        <v>345</v>
      </c>
      <c r="C214" t="s">
        <v>347</v>
      </c>
      <c r="D214" s="2" t="s">
        <v>348</v>
      </c>
    </row>
    <row r="215" spans="1:4" x14ac:dyDescent="0.25">
      <c r="A215" s="1" t="s">
        <v>114</v>
      </c>
      <c r="B215" t="s">
        <v>74</v>
      </c>
      <c r="C215" t="s">
        <v>166</v>
      </c>
      <c r="D215" s="2" t="s">
        <v>114</v>
      </c>
    </row>
    <row r="216" spans="1:4" x14ac:dyDescent="0.25">
      <c r="A216" s="1" t="s">
        <v>118</v>
      </c>
      <c r="B216" t="s">
        <v>75</v>
      </c>
      <c r="C216" t="s">
        <v>218</v>
      </c>
      <c r="D216" s="2" t="s">
        <v>220</v>
      </c>
    </row>
    <row r="217" spans="1:4" x14ac:dyDescent="0.25">
      <c r="A217" s="1" t="s">
        <v>120</v>
      </c>
      <c r="B217" t="s">
        <v>76</v>
      </c>
      <c r="C217" t="s">
        <v>219</v>
      </c>
      <c r="D217" s="2" t="s">
        <v>221</v>
      </c>
    </row>
    <row r="218" spans="1:4" x14ac:dyDescent="0.25">
      <c r="A218" t="s">
        <v>77</v>
      </c>
      <c r="B218" t="s">
        <v>77</v>
      </c>
      <c r="C218" t="s">
        <v>181</v>
      </c>
      <c r="D218" t="s">
        <v>77</v>
      </c>
    </row>
    <row r="219" spans="1:4" x14ac:dyDescent="0.25">
      <c r="A219" s="1" t="s">
        <v>121</v>
      </c>
      <c r="B219" t="s">
        <v>14</v>
      </c>
      <c r="C219" s="26" t="s">
        <v>340</v>
      </c>
      <c r="D219" t="s">
        <v>14</v>
      </c>
    </row>
    <row r="220" spans="1:4" x14ac:dyDescent="0.25">
      <c r="A220" s="1" t="s">
        <v>139</v>
      </c>
      <c r="B220" t="s">
        <v>78</v>
      </c>
      <c r="C220" t="s">
        <v>223</v>
      </c>
      <c r="D220" s="2" t="s">
        <v>224</v>
      </c>
    </row>
    <row r="221" spans="1:4" x14ac:dyDescent="0.25">
      <c r="A221" s="1" t="s">
        <v>341</v>
      </c>
      <c r="B221" t="s">
        <v>342</v>
      </c>
      <c r="C221" s="2" t="s">
        <v>343</v>
      </c>
      <c r="D221" t="s">
        <v>344</v>
      </c>
    </row>
    <row r="222" spans="1:4" x14ac:dyDescent="0.25">
      <c r="A222" s="26" t="s">
        <v>303</v>
      </c>
      <c r="B222" t="s">
        <v>310</v>
      </c>
      <c r="C222" s="26" t="s">
        <v>306</v>
      </c>
      <c r="D222" s="26" t="s">
        <v>308</v>
      </c>
    </row>
    <row r="223" spans="1:4" x14ac:dyDescent="0.25">
      <c r="A223" s="168" t="s">
        <v>304</v>
      </c>
      <c r="B223" s="169" t="s">
        <v>305</v>
      </c>
      <c r="C223" s="167" t="s">
        <v>307</v>
      </c>
      <c r="D223" s="167" t="s">
        <v>309</v>
      </c>
    </row>
    <row r="224" spans="1:4" x14ac:dyDescent="0.25">
      <c r="A224" s="1" t="s">
        <v>311</v>
      </c>
      <c r="B224" t="s">
        <v>322</v>
      </c>
      <c r="C224" t="s">
        <v>322</v>
      </c>
      <c r="D224" t="s">
        <v>322</v>
      </c>
    </row>
    <row r="225" spans="1:10" x14ac:dyDescent="0.25">
      <c r="A225" s="1" t="s">
        <v>246</v>
      </c>
      <c r="B225" t="s">
        <v>247</v>
      </c>
      <c r="C225" t="s">
        <v>248</v>
      </c>
      <c r="D225" s="2" t="s">
        <v>249</v>
      </c>
      <c r="G225" s="1"/>
      <c r="J225" s="1"/>
    </row>
    <row r="226" spans="1:10" x14ac:dyDescent="0.25">
      <c r="A226" s="1" t="s">
        <v>282</v>
      </c>
      <c r="B226" t="s">
        <v>286</v>
      </c>
      <c r="C226" t="s">
        <v>283</v>
      </c>
      <c r="D226" s="2" t="s">
        <v>284</v>
      </c>
    </row>
    <row r="227" spans="1:10" x14ac:dyDescent="0.25">
      <c r="A227" s="1" t="s">
        <v>110</v>
      </c>
      <c r="B227" t="s">
        <v>24</v>
      </c>
      <c r="C227" t="s">
        <v>179</v>
      </c>
      <c r="D227" s="2" t="s">
        <v>198</v>
      </c>
    </row>
    <row r="228" spans="1:10" x14ac:dyDescent="0.25">
      <c r="A228" s="1" t="s">
        <v>111</v>
      </c>
      <c r="B228" t="s">
        <v>26</v>
      </c>
      <c r="C228" t="s">
        <v>163</v>
      </c>
      <c r="D228" s="2" t="s">
        <v>200</v>
      </c>
    </row>
    <row r="229" spans="1:10" x14ac:dyDescent="0.25">
      <c r="A229" s="1" t="s">
        <v>115</v>
      </c>
      <c r="B229" t="s">
        <v>79</v>
      </c>
      <c r="C229" t="s">
        <v>168</v>
      </c>
      <c r="D229" s="2" t="s">
        <v>225</v>
      </c>
    </row>
    <row r="230" spans="1:10" x14ac:dyDescent="0.25">
      <c r="A230" s="1" t="s">
        <v>116</v>
      </c>
      <c r="B230" t="s">
        <v>32</v>
      </c>
      <c r="C230" t="s">
        <v>169</v>
      </c>
      <c r="D230" s="2" t="s">
        <v>204</v>
      </c>
    </row>
    <row r="231" spans="1:10" x14ac:dyDescent="0.25">
      <c r="A231" s="1" t="s">
        <v>140</v>
      </c>
      <c r="B231" t="s">
        <v>88</v>
      </c>
      <c r="C231" t="s">
        <v>180</v>
      </c>
      <c r="D231" s="2" t="s">
        <v>226</v>
      </c>
    </row>
    <row r="232" spans="1:10" x14ac:dyDescent="0.25">
      <c r="A232" t="s">
        <v>77</v>
      </c>
      <c r="B232" t="s">
        <v>77</v>
      </c>
      <c r="C232" t="s">
        <v>181</v>
      </c>
      <c r="D232" s="2" t="s">
        <v>77</v>
      </c>
    </row>
    <row r="233" spans="1:10" x14ac:dyDescent="0.25">
      <c r="A233" s="1" t="s">
        <v>122</v>
      </c>
      <c r="B233" t="s">
        <v>43</v>
      </c>
      <c r="C233" t="s">
        <v>175</v>
      </c>
      <c r="D233" s="2" t="s">
        <v>216</v>
      </c>
    </row>
    <row r="234" spans="1:10" x14ac:dyDescent="0.25">
      <c r="A234" s="1" t="s">
        <v>111</v>
      </c>
      <c r="B234" t="s">
        <v>26</v>
      </c>
      <c r="C234" t="s">
        <v>163</v>
      </c>
      <c r="D234" t="s">
        <v>200</v>
      </c>
    </row>
    <row r="235" spans="1:10" x14ac:dyDescent="0.25">
      <c r="A235" s="1" t="s">
        <v>115</v>
      </c>
      <c r="B235" t="s">
        <v>79</v>
      </c>
      <c r="C235" t="s">
        <v>168</v>
      </c>
      <c r="D235" t="s">
        <v>225</v>
      </c>
    </row>
    <row r="236" spans="1:10" x14ac:dyDescent="0.25">
      <c r="A236" s="1" t="s">
        <v>116</v>
      </c>
      <c r="B236" t="s">
        <v>32</v>
      </c>
      <c r="C236" t="s">
        <v>169</v>
      </c>
      <c r="D236" t="s">
        <v>204</v>
      </c>
    </row>
    <row r="237" spans="1:10" x14ac:dyDescent="0.25">
      <c r="A237" s="1" t="s">
        <v>140</v>
      </c>
      <c r="B237" t="s">
        <v>88</v>
      </c>
      <c r="C237" t="s">
        <v>180</v>
      </c>
      <c r="D237" t="s">
        <v>226</v>
      </c>
    </row>
    <row r="238" spans="1:10" x14ac:dyDescent="0.25">
      <c r="A238" t="s">
        <v>77</v>
      </c>
      <c r="B238" t="s">
        <v>77</v>
      </c>
      <c r="C238" t="s">
        <v>181</v>
      </c>
      <c r="D238" t="s">
        <v>77</v>
      </c>
    </row>
    <row r="239" spans="1:10" x14ac:dyDescent="0.25">
      <c r="A239" s="1" t="s">
        <v>124</v>
      </c>
      <c r="B239" t="s">
        <v>46</v>
      </c>
      <c r="C239" t="s">
        <v>177</v>
      </c>
      <c r="D239" t="s">
        <v>222</v>
      </c>
    </row>
    <row r="240" spans="1:10" x14ac:dyDescent="0.25">
      <c r="A240" s="1" t="s">
        <v>111</v>
      </c>
      <c r="B240" t="s">
        <v>26</v>
      </c>
      <c r="C240" t="s">
        <v>163</v>
      </c>
      <c r="D240" t="s">
        <v>200</v>
      </c>
    </row>
    <row r="241" spans="1:4" x14ac:dyDescent="0.25">
      <c r="A241" s="1" t="s">
        <v>115</v>
      </c>
      <c r="B241" t="s">
        <v>79</v>
      </c>
      <c r="C241" t="s">
        <v>168</v>
      </c>
      <c r="D241" t="s">
        <v>225</v>
      </c>
    </row>
    <row r="242" spans="1:4" x14ac:dyDescent="0.25">
      <c r="A242" s="1" t="s">
        <v>116</v>
      </c>
      <c r="B242" t="s">
        <v>32</v>
      </c>
      <c r="C242" t="s">
        <v>169</v>
      </c>
      <c r="D242" t="s">
        <v>204</v>
      </c>
    </row>
    <row r="243" spans="1:4" x14ac:dyDescent="0.25">
      <c r="A243" s="1" t="s">
        <v>140</v>
      </c>
      <c r="B243" t="s">
        <v>88</v>
      </c>
      <c r="C243" t="s">
        <v>180</v>
      </c>
      <c r="D243" t="s">
        <v>226</v>
      </c>
    </row>
    <row r="244" spans="1:4" x14ac:dyDescent="0.25">
      <c r="A244" t="s">
        <v>77</v>
      </c>
      <c r="B244" t="s">
        <v>77</v>
      </c>
      <c r="C244" t="s">
        <v>181</v>
      </c>
      <c r="D244" t="s">
        <v>77</v>
      </c>
    </row>
    <row r="245" spans="1:4" x14ac:dyDescent="0.25">
      <c r="A245" s="1" t="s">
        <v>121</v>
      </c>
      <c r="B245" t="s">
        <v>47</v>
      </c>
      <c r="C245" s="26" t="s">
        <v>340</v>
      </c>
      <c r="D245" t="s">
        <v>14</v>
      </c>
    </row>
    <row r="246" spans="1:4" x14ac:dyDescent="0.25">
      <c r="A246" s="1" t="s">
        <v>275</v>
      </c>
      <c r="B246" t="s">
        <v>274</v>
      </c>
      <c r="C246" s="26" t="s">
        <v>276</v>
      </c>
      <c r="D246" s="26" t="s">
        <v>277</v>
      </c>
    </row>
    <row r="247" spans="1:4" x14ac:dyDescent="0.25">
      <c r="A247" s="1" t="s">
        <v>278</v>
      </c>
      <c r="B247" t="s">
        <v>279</v>
      </c>
      <c r="C247" t="s">
        <v>280</v>
      </c>
      <c r="D247" t="s">
        <v>281</v>
      </c>
    </row>
    <row r="248" spans="1:4" x14ac:dyDescent="0.25">
      <c r="A248" s="26" t="s">
        <v>312</v>
      </c>
      <c r="B248" t="s">
        <v>313</v>
      </c>
      <c r="C248" s="26" t="s">
        <v>170</v>
      </c>
      <c r="D248" s="26" t="s">
        <v>14</v>
      </c>
    </row>
    <row r="249" spans="1:4" x14ac:dyDescent="0.25">
      <c r="A249" s="168" t="s">
        <v>304</v>
      </c>
      <c r="B249" s="169" t="s">
        <v>305</v>
      </c>
      <c r="C249" s="167" t="s">
        <v>307</v>
      </c>
      <c r="D249" s="167" t="s">
        <v>309</v>
      </c>
    </row>
    <row r="250" spans="1:4" x14ac:dyDescent="0.25">
      <c r="A250" s="167" t="s">
        <v>314</v>
      </c>
      <c r="B250" s="169" t="s">
        <v>315</v>
      </c>
      <c r="C250" s="167" t="s">
        <v>316</v>
      </c>
      <c r="D250" s="167" t="s">
        <v>317</v>
      </c>
    </row>
    <row r="251" spans="1:4" x14ac:dyDescent="0.25">
      <c r="A251" s="167" t="s">
        <v>318</v>
      </c>
      <c r="B251" s="169" t="s">
        <v>319</v>
      </c>
      <c r="C251" s="167" t="s">
        <v>320</v>
      </c>
      <c r="D251" s="167" t="s">
        <v>321</v>
      </c>
    </row>
    <row r="252" spans="1:4" x14ac:dyDescent="0.25">
      <c r="A252" s="1" t="s">
        <v>141</v>
      </c>
      <c r="B252" t="s">
        <v>81</v>
      </c>
      <c r="C252" s="26" t="s">
        <v>182</v>
      </c>
      <c r="D252" s="26" t="s">
        <v>228</v>
      </c>
    </row>
    <row r="253" spans="1:4" x14ac:dyDescent="0.25">
      <c r="A253" s="1" t="s">
        <v>142</v>
      </c>
      <c r="B253" t="s">
        <v>73</v>
      </c>
      <c r="C253" s="26" t="s">
        <v>184</v>
      </c>
      <c r="D253" t="s">
        <v>227</v>
      </c>
    </row>
    <row r="254" spans="1:4" x14ac:dyDescent="0.25">
      <c r="A254" s="1" t="s">
        <v>143</v>
      </c>
      <c r="B254" t="s">
        <v>355</v>
      </c>
      <c r="C254" s="26" t="s">
        <v>356</v>
      </c>
      <c r="D254" t="s">
        <v>357</v>
      </c>
    </row>
    <row r="255" spans="1:4" x14ac:dyDescent="0.25">
      <c r="A255" t="s">
        <v>82</v>
      </c>
      <c r="B255" t="s">
        <v>82</v>
      </c>
      <c r="C255" t="s">
        <v>82</v>
      </c>
      <c r="D255" t="s">
        <v>82</v>
      </c>
    </row>
    <row r="256" spans="1:4" x14ac:dyDescent="0.25">
      <c r="A256" t="s">
        <v>83</v>
      </c>
      <c r="B256" t="s">
        <v>83</v>
      </c>
      <c r="C256" t="s">
        <v>83</v>
      </c>
      <c r="D256" t="s">
        <v>83</v>
      </c>
    </row>
    <row r="257" spans="1:4" x14ac:dyDescent="0.25">
      <c r="A257" t="s">
        <v>84</v>
      </c>
      <c r="B257" t="s">
        <v>84</v>
      </c>
      <c r="C257" t="s">
        <v>84</v>
      </c>
      <c r="D257" t="s">
        <v>84</v>
      </c>
    </row>
    <row r="258" spans="1:4" x14ac:dyDescent="0.25">
      <c r="A258" t="s">
        <v>144</v>
      </c>
      <c r="B258" t="s">
        <v>85</v>
      </c>
      <c r="C258" t="s">
        <v>85</v>
      </c>
      <c r="D258" t="s">
        <v>85</v>
      </c>
    </row>
    <row r="259" spans="1:4" x14ac:dyDescent="0.25">
      <c r="A259" t="s">
        <v>86</v>
      </c>
      <c r="B259" t="s">
        <v>86</v>
      </c>
      <c r="C259" t="s">
        <v>86</v>
      </c>
      <c r="D259" t="s">
        <v>86</v>
      </c>
    </row>
    <row r="260" spans="1:4" x14ac:dyDescent="0.25">
      <c r="A260" t="s">
        <v>87</v>
      </c>
      <c r="B260" t="s">
        <v>87</v>
      </c>
      <c r="C260" t="s">
        <v>87</v>
      </c>
      <c r="D260" t="s">
        <v>87</v>
      </c>
    </row>
    <row r="261" spans="1:4" x14ac:dyDescent="0.25">
      <c r="A261" t="s">
        <v>365</v>
      </c>
      <c r="B261" t="s">
        <v>366</v>
      </c>
      <c r="C261" t="s">
        <v>366</v>
      </c>
      <c r="D261" t="s">
        <v>367</v>
      </c>
    </row>
    <row r="262" spans="1:4" x14ac:dyDescent="0.25">
      <c r="A262" t="s">
        <v>350</v>
      </c>
      <c r="B262" t="s">
        <v>350</v>
      </c>
      <c r="C262" t="s">
        <v>350</v>
      </c>
      <c r="D262" t="s">
        <v>350</v>
      </c>
    </row>
    <row r="263" spans="1:4" x14ac:dyDescent="0.25">
      <c r="A263" t="s">
        <v>140</v>
      </c>
      <c r="B263" t="s">
        <v>88</v>
      </c>
      <c r="C263" t="s">
        <v>183</v>
      </c>
      <c r="D263" t="s">
        <v>226</v>
      </c>
    </row>
    <row r="264" spans="1:4" x14ac:dyDescent="0.25">
      <c r="A264" s="26" t="s">
        <v>303</v>
      </c>
      <c r="B264" t="s">
        <v>310</v>
      </c>
      <c r="C264" s="26" t="s">
        <v>306</v>
      </c>
      <c r="D264" s="26" t="s">
        <v>308</v>
      </c>
    </row>
    <row r="265" spans="1:4" x14ac:dyDescent="0.25">
      <c r="A265" s="169" t="s">
        <v>323</v>
      </c>
      <c r="B265" s="169" t="s">
        <v>324</v>
      </c>
      <c r="C265" s="169" t="s">
        <v>325</v>
      </c>
      <c r="D265" s="169" t="s">
        <v>326</v>
      </c>
    </row>
    <row r="266" spans="1:4" x14ac:dyDescent="0.25">
      <c r="A266" t="s">
        <v>145</v>
      </c>
      <c r="B266" t="s">
        <v>80</v>
      </c>
      <c r="C266" t="s">
        <v>185</v>
      </c>
      <c r="D266" t="s">
        <v>229</v>
      </c>
    </row>
    <row r="267" spans="1:4" x14ac:dyDescent="0.25">
      <c r="A267" t="s">
        <v>146</v>
      </c>
      <c r="B267" t="s">
        <v>358</v>
      </c>
      <c r="C267" t="s">
        <v>359</v>
      </c>
      <c r="D267" t="s">
        <v>360</v>
      </c>
    </row>
    <row r="268" spans="1:4" x14ac:dyDescent="0.25">
      <c r="A268" t="s">
        <v>147</v>
      </c>
      <c r="B268" t="s">
        <v>49</v>
      </c>
      <c r="C268" t="s">
        <v>186</v>
      </c>
      <c r="D268" t="s">
        <v>230</v>
      </c>
    </row>
    <row r="269" spans="1:4" x14ac:dyDescent="0.25">
      <c r="A269" t="s">
        <v>148</v>
      </c>
      <c r="B269" t="s">
        <v>50</v>
      </c>
      <c r="C269" t="s">
        <v>187</v>
      </c>
      <c r="D269" t="s">
        <v>231</v>
      </c>
    </row>
    <row r="270" spans="1:4" x14ac:dyDescent="0.25">
      <c r="A270" t="s">
        <v>149</v>
      </c>
      <c r="B270" t="s">
        <v>51</v>
      </c>
      <c r="C270" t="s">
        <v>188</v>
      </c>
      <c r="D270" t="s">
        <v>232</v>
      </c>
    </row>
    <row r="271" spans="1:4" x14ac:dyDescent="0.25">
      <c r="A271" t="s">
        <v>121</v>
      </c>
      <c r="B271" t="s">
        <v>14</v>
      </c>
      <c r="C271" t="s">
        <v>340</v>
      </c>
      <c r="D271" t="s">
        <v>14</v>
      </c>
    </row>
    <row r="272" spans="1:4" x14ac:dyDescent="0.25">
      <c r="A272" t="s">
        <v>331</v>
      </c>
      <c r="B272" t="s">
        <v>333</v>
      </c>
      <c r="C272" t="s">
        <v>335</v>
      </c>
      <c r="D272" t="s">
        <v>338</v>
      </c>
    </row>
    <row r="273" spans="1:4" x14ac:dyDescent="0.25">
      <c r="A273" t="s">
        <v>332</v>
      </c>
      <c r="B273" t="s">
        <v>334</v>
      </c>
      <c r="C273" t="s">
        <v>336</v>
      </c>
      <c r="D273" t="s">
        <v>337</v>
      </c>
    </row>
    <row r="274" spans="1:4" x14ac:dyDescent="0.25">
      <c r="A274" s="1" t="s">
        <v>351</v>
      </c>
      <c r="B274" t="s">
        <v>352</v>
      </c>
      <c r="C274" s="2" t="s">
        <v>353</v>
      </c>
      <c r="D274" t="s">
        <v>354</v>
      </c>
    </row>
    <row r="275" spans="1:4" x14ac:dyDescent="0.25">
      <c r="A275" t="s">
        <v>150</v>
      </c>
      <c r="B275" t="s">
        <v>55</v>
      </c>
      <c r="C275" t="s">
        <v>190</v>
      </c>
      <c r="D275" t="s">
        <v>233</v>
      </c>
    </row>
    <row r="276" spans="1:4" x14ac:dyDescent="0.25">
      <c r="A276" s="28" t="s">
        <v>156</v>
      </c>
      <c r="B276" t="s">
        <v>56</v>
      </c>
      <c r="C276" t="s">
        <v>189</v>
      </c>
      <c r="D276" t="s">
        <v>234</v>
      </c>
    </row>
    <row r="277" spans="1:4" x14ac:dyDescent="0.25">
      <c r="A277" t="s">
        <v>151</v>
      </c>
      <c r="B277" t="s">
        <v>57</v>
      </c>
      <c r="C277" t="s">
        <v>191</v>
      </c>
      <c r="D277" t="s">
        <v>235</v>
      </c>
    </row>
    <row r="278" spans="1:4" x14ac:dyDescent="0.25">
      <c r="A278" t="s">
        <v>152</v>
      </c>
      <c r="B278" t="s">
        <v>58</v>
      </c>
      <c r="C278" t="s">
        <v>192</v>
      </c>
      <c r="D278" t="s">
        <v>236</v>
      </c>
    </row>
    <row r="279" spans="1:4" x14ac:dyDescent="0.25">
      <c r="A279" t="s">
        <v>153</v>
      </c>
      <c r="B279" t="s">
        <v>59</v>
      </c>
      <c r="C279" t="s">
        <v>193</v>
      </c>
      <c r="D279" t="s">
        <v>237</v>
      </c>
    </row>
    <row r="280" spans="1:4" x14ac:dyDescent="0.25">
      <c r="A280" t="s">
        <v>154</v>
      </c>
      <c r="B280" t="s">
        <v>60</v>
      </c>
      <c r="C280" t="s">
        <v>194</v>
      </c>
      <c r="D280" t="s">
        <v>238</v>
      </c>
    </row>
    <row r="281" spans="1:4" x14ac:dyDescent="0.25">
      <c r="A281" t="s">
        <v>133</v>
      </c>
      <c r="B281" t="s">
        <v>13</v>
      </c>
      <c r="C281" t="s">
        <v>339</v>
      </c>
      <c r="D281" s="92" t="s">
        <v>13</v>
      </c>
    </row>
    <row r="282" spans="1:4" x14ac:dyDescent="0.25">
      <c r="A282" t="s">
        <v>155</v>
      </c>
      <c r="B282" t="s">
        <v>61</v>
      </c>
      <c r="C282" t="s">
        <v>195</v>
      </c>
      <c r="D282" t="s">
        <v>239</v>
      </c>
    </row>
    <row r="283" spans="1:4" x14ac:dyDescent="0.25">
      <c r="A283" s="1" t="s">
        <v>341</v>
      </c>
      <c r="B283" t="s">
        <v>342</v>
      </c>
      <c r="C283" s="2" t="s">
        <v>343</v>
      </c>
      <c r="D283" t="s">
        <v>344</v>
      </c>
    </row>
    <row r="284" spans="1:4" x14ac:dyDescent="0.25">
      <c r="A284" s="26" t="s">
        <v>303</v>
      </c>
      <c r="B284" t="s">
        <v>310</v>
      </c>
      <c r="C284" s="26" t="s">
        <v>306</v>
      </c>
      <c r="D284" s="26" t="s">
        <v>308</v>
      </c>
    </row>
    <row r="285" spans="1:4" x14ac:dyDescent="0.25">
      <c r="A285" s="169" t="s">
        <v>327</v>
      </c>
      <c r="B285" s="169" t="s">
        <v>328</v>
      </c>
      <c r="C285" s="169" t="s">
        <v>329</v>
      </c>
      <c r="D285" s="167" t="s">
        <v>330</v>
      </c>
    </row>
    <row r="286" spans="1:4" x14ac:dyDescent="0.25">
      <c r="A286" s="1" t="s">
        <v>311</v>
      </c>
      <c r="B286" t="s">
        <v>322</v>
      </c>
      <c r="C286" t="s">
        <v>322</v>
      </c>
      <c r="D286" t="s">
        <v>322</v>
      </c>
    </row>
    <row r="289" spans="1:5" x14ac:dyDescent="0.25">
      <c r="A289" s="135" t="s">
        <v>288</v>
      </c>
      <c r="B289" s="135"/>
      <c r="C289" s="135"/>
      <c r="D289" s="135"/>
      <c r="E289" s="135"/>
    </row>
    <row r="290" spans="1:5" x14ac:dyDescent="0.25">
      <c r="A290" s="28" t="s">
        <v>364</v>
      </c>
      <c r="B290" t="s">
        <v>363</v>
      </c>
      <c r="C290" t="s">
        <v>361</v>
      </c>
      <c r="D290" t="s">
        <v>362</v>
      </c>
      <c r="E290" s="135" t="str">
        <f>IF(desc!$B$1=1,desc!$A290,IF(desc!$B$1=2,desc!$B290,IF(desc!$B$1=3,desc!$C290,desc!$D290)))</f>
        <v>Numero totale di comunicazioni stabilite nei Publifon (Informazione non rileverà pìu da 2018)</v>
      </c>
    </row>
    <row r="291" spans="1:5" x14ac:dyDescent="0.25">
      <c r="A291" t="s">
        <v>289</v>
      </c>
      <c r="B291" t="s">
        <v>291</v>
      </c>
      <c r="C291" t="s">
        <v>293</v>
      </c>
      <c r="D291" t="s">
        <v>294</v>
      </c>
      <c r="E291" s="135" t="str">
        <f>IF(desc!$B$1=1,desc!$A291,IF(desc!$B$1=2,desc!$B291,IF(desc!$B$1=3,desc!$C291,desc!$D291)))</f>
        <v>Publifon pubblici</v>
      </c>
    </row>
    <row r="292" spans="1:5" x14ac:dyDescent="0.25">
      <c r="A292" t="s">
        <v>290</v>
      </c>
      <c r="B292" t="s">
        <v>292</v>
      </c>
      <c r="C292" t="s">
        <v>295</v>
      </c>
      <c r="D292" t="s">
        <v>296</v>
      </c>
      <c r="E292" s="135" t="str">
        <f>IF(desc!$B$1=1,desc!$A292,IF(desc!$B$1=2,desc!$B292,IF(desc!$B$1=3,desc!$C292,desc!$D292)))</f>
        <v>Publifon privati</v>
      </c>
    </row>
    <row r="293" spans="1:5" x14ac:dyDescent="0.25">
      <c r="A293" t="s">
        <v>297</v>
      </c>
      <c r="B293" t="s">
        <v>298</v>
      </c>
      <c r="C293" t="s">
        <v>299</v>
      </c>
      <c r="D293" t="s">
        <v>300</v>
      </c>
      <c r="E293" s="135" t="str">
        <f>IF(desc!$B$1=1,desc!$A293,IF(desc!$B$1=2,desc!$B293,IF(desc!$B$1=3,desc!$C293,desc!$D293)))</f>
        <v>In milioni di chiamate</v>
      </c>
    </row>
    <row r="294" spans="1:5" x14ac:dyDescent="0.25">
      <c r="A294" t="s">
        <v>301</v>
      </c>
      <c r="B294" t="s">
        <v>287</v>
      </c>
      <c r="C294" t="s">
        <v>302</v>
      </c>
      <c r="D294" t="s">
        <v>301</v>
      </c>
      <c r="E294" s="135" t="str">
        <f>IF(desc!$B$1=1,desc!$A294,IF(desc!$B$1=2,desc!$B294,IF(desc!$B$1=3,desc!$C294,desc!$D294)))</f>
        <v>A livello nazionale</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X59"/>
  <sheetViews>
    <sheetView showGridLines="0" workbookViewId="0">
      <pane xSplit="1" ySplit="4" topLeftCell="B51"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9.1796875" style="3" customWidth="1"/>
    <col min="2" max="13" width="11.54296875" style="3" customWidth="1"/>
    <col min="14" max="16384" width="11.54296875" style="3"/>
  </cols>
  <sheetData>
    <row r="1" spans="1:23" ht="34.9" customHeight="1" x14ac:dyDescent="0.25">
      <c r="A1" s="97" t="str">
        <f>IF(desc!$B$1=1,desc!$A17,IF(desc!$B$1=2,desc!$B17,IF(desc!$B$1=3,desc!$C17,desc!$D17)))</f>
        <v>Tabella SF2A: Trasmissione vocale e trasmissione dati su collegamenti privati (ISDN, PSTN o VoIP)</v>
      </c>
    </row>
    <row r="2" spans="1:23" ht="19.149999999999999" customHeight="1" x14ac:dyDescent="0.25">
      <c r="A2" s="91" t="str">
        <f>IF(desc!$B$1=1,desc!$A18,IF(desc!$B$1=2,desc!$B18,IF(desc!$B$1=3,desc!$C18,desc!$D18)))</f>
        <v>Numero di comunicazioni</v>
      </c>
      <c r="B2" s="4"/>
      <c r="C2" s="4"/>
      <c r="D2" s="4"/>
      <c r="E2" s="4"/>
      <c r="F2" s="4"/>
      <c r="G2" s="4"/>
      <c r="H2" s="4"/>
      <c r="I2" s="4"/>
      <c r="J2" s="4"/>
      <c r="K2" s="4"/>
      <c r="L2" s="4"/>
      <c r="M2" s="4"/>
      <c r="N2" s="4"/>
      <c r="O2" s="4"/>
      <c r="P2" s="4"/>
      <c r="Q2" s="4"/>
    </row>
    <row r="3" spans="1:23" ht="4.9000000000000004" customHeight="1" x14ac:dyDescent="0.25">
      <c r="A3" s="9"/>
      <c r="B3" s="4"/>
      <c r="C3" s="4"/>
      <c r="D3" s="4"/>
      <c r="E3" s="4"/>
      <c r="F3" s="4"/>
      <c r="G3" s="4"/>
      <c r="H3" s="4"/>
      <c r="I3" s="4"/>
      <c r="J3" s="4"/>
      <c r="K3" s="4"/>
      <c r="L3" s="4"/>
      <c r="M3" s="4"/>
      <c r="N3" s="4"/>
      <c r="O3" s="4"/>
      <c r="P3" s="4"/>
      <c r="Q3" s="4"/>
    </row>
    <row r="4" spans="1:23" ht="13.15" customHeight="1" x14ac:dyDescent="0.3">
      <c r="A4" s="25" t="str">
        <f>IF(desc!$B$1=1,desc!$A19,IF(desc!$B$1=2,desc!$B19,IF(desc!$B$1=3,desc!$C19,desc!$D19)))</f>
        <v>Numero di comunicazioni stabilite (in milioni di chiamate)</v>
      </c>
      <c r="B4" s="5">
        <v>1999</v>
      </c>
      <c r="C4" s="5">
        <v>2000</v>
      </c>
      <c r="D4" s="5">
        <v>2001</v>
      </c>
      <c r="E4" s="5">
        <v>2002</v>
      </c>
      <c r="F4" s="5">
        <v>2003</v>
      </c>
      <c r="G4" s="5">
        <v>2004</v>
      </c>
      <c r="H4" s="5">
        <v>2005</v>
      </c>
      <c r="I4" s="5">
        <v>2006</v>
      </c>
      <c r="J4" s="5">
        <v>2007</v>
      </c>
      <c r="K4" s="5">
        <v>2008</v>
      </c>
      <c r="L4" s="5">
        <v>2009</v>
      </c>
      <c r="M4" s="5">
        <v>2010</v>
      </c>
      <c r="N4" s="5">
        <v>2011</v>
      </c>
      <c r="O4" s="5">
        <v>2012</v>
      </c>
      <c r="P4" s="5">
        <v>2013</v>
      </c>
      <c r="Q4" s="5">
        <v>2014</v>
      </c>
      <c r="R4" s="5">
        <v>2015</v>
      </c>
      <c r="S4" s="5">
        <v>2016</v>
      </c>
      <c r="T4" s="5">
        <v>2017</v>
      </c>
      <c r="U4" s="171">
        <v>2018</v>
      </c>
      <c r="W4" s="89" t="str">
        <f>IF(desc!$B$1=1,desc!$A75,IF(desc!$B$1=2,desc!$B75,IF(desc!$B$1=3,desc!$C75,desc!$D75)))</f>
        <v>Var. 17-18</v>
      </c>
    </row>
    <row r="5" spans="1:23" ht="13" x14ac:dyDescent="0.25">
      <c r="A5" s="34" t="str">
        <f>IF(desc!$B$1=1,desc!$A20,IF(desc!$B$1=2,desc!$B20,IF(desc!$B$1=3,desc!$C20,desc!$D20)))</f>
        <v>Comunicazioni dalla rete fissa verso rete fissa</v>
      </c>
      <c r="B5" s="36"/>
      <c r="C5" s="36"/>
      <c r="D5" s="36"/>
      <c r="E5" s="36"/>
      <c r="F5" s="36"/>
      <c r="G5" s="36"/>
      <c r="H5" s="36"/>
      <c r="I5" s="36"/>
      <c r="J5" s="36"/>
      <c r="K5" s="36"/>
      <c r="L5" s="36"/>
      <c r="M5" s="36"/>
      <c r="N5" s="36"/>
      <c r="O5" s="33"/>
      <c r="P5" s="113"/>
      <c r="Q5" s="113"/>
      <c r="R5" s="113"/>
      <c r="S5" s="113"/>
      <c r="T5" s="113"/>
      <c r="U5" s="172"/>
      <c r="W5" s="211"/>
    </row>
    <row r="6" spans="1:23" x14ac:dyDescent="0.25">
      <c r="A6" s="25" t="str">
        <f>IF(desc!$B$1=1,desc!$A21,IF(desc!$B$1=2,desc!$B21,IF(desc!$B$1=3,desc!$C21,desc!$D21)))</f>
        <v>Comunicazioni stabilite in modo diretto (senza prefisso)</v>
      </c>
      <c r="B6" s="36"/>
      <c r="C6" s="36"/>
      <c r="D6" s="36"/>
      <c r="E6" s="36"/>
      <c r="F6" s="36"/>
      <c r="G6" s="36"/>
      <c r="H6" s="36"/>
      <c r="I6" s="36"/>
      <c r="J6" s="36"/>
      <c r="K6" s="36"/>
      <c r="L6" s="36"/>
      <c r="M6" s="36"/>
      <c r="N6" s="36"/>
      <c r="O6" s="33"/>
      <c r="P6" s="113"/>
      <c r="Q6" s="113"/>
      <c r="R6" s="113"/>
      <c r="S6" s="113"/>
      <c r="T6" s="113"/>
      <c r="U6" s="172"/>
      <c r="W6" s="210"/>
    </row>
    <row r="7" spans="1:23" x14ac:dyDescent="0.25">
      <c r="A7" s="10" t="str">
        <f>IF(desc!$B$1=1,desc!$A22,IF(desc!$B$1=2,desc!$B22,IF(desc!$B$1=3,desc!$C22,desc!$D22)))</f>
        <v>A livello locale (zona urbana)</v>
      </c>
      <c r="B7" s="36">
        <v>2831</v>
      </c>
      <c r="C7" s="36">
        <v>2711</v>
      </c>
      <c r="D7" s="36">
        <v>2425</v>
      </c>
      <c r="E7" s="36">
        <v>1928</v>
      </c>
      <c r="F7" s="36">
        <v>1735</v>
      </c>
      <c r="G7" s="36">
        <v>1645</v>
      </c>
      <c r="H7" s="36">
        <v>1558.1422610000002</v>
      </c>
      <c r="I7" s="36">
        <v>1436.5823708</v>
      </c>
      <c r="J7" s="36">
        <v>1386.797296</v>
      </c>
      <c r="K7" s="36">
        <v>1362</v>
      </c>
      <c r="L7" s="36">
        <v>1304.6866176000001</v>
      </c>
      <c r="M7" s="36">
        <v>1278.0608</v>
      </c>
      <c r="N7" s="36">
        <v>1182.50881</v>
      </c>
      <c r="O7" s="36">
        <v>1148.7981000000002</v>
      </c>
      <c r="P7" s="36">
        <v>988.04199999999992</v>
      </c>
      <c r="Q7" s="36">
        <v>666.52013999999997</v>
      </c>
      <c r="R7" s="36">
        <v>601.56500000000005</v>
      </c>
      <c r="S7" s="36">
        <v>474.96500000000003</v>
      </c>
      <c r="T7" s="36">
        <v>252.60884999999999</v>
      </c>
      <c r="U7" s="208" t="s">
        <v>17</v>
      </c>
      <c r="V7" s="112"/>
      <c r="W7" s="212" t="s">
        <v>17</v>
      </c>
    </row>
    <row r="8" spans="1:23" x14ac:dyDescent="0.25">
      <c r="A8" s="10" t="str">
        <f>IF(desc!$B$1=1,desc!$A23,IF(desc!$B$1=2,desc!$B23,IF(desc!$B$1=3,desc!$C23,desc!$D23)))</f>
        <v>A livello nazionale (zona interurbana)</v>
      </c>
      <c r="B8" s="36">
        <v>1331</v>
      </c>
      <c r="C8" s="36">
        <v>906</v>
      </c>
      <c r="D8" s="36">
        <v>897</v>
      </c>
      <c r="E8" s="36">
        <v>835</v>
      </c>
      <c r="F8" s="36">
        <v>819</v>
      </c>
      <c r="G8" s="36">
        <v>1022</v>
      </c>
      <c r="H8" s="36">
        <v>820.53124099999945</v>
      </c>
      <c r="I8" s="36">
        <v>816.88428359999966</v>
      </c>
      <c r="J8" s="36">
        <v>813.61314399999969</v>
      </c>
      <c r="K8" s="36">
        <v>750</v>
      </c>
      <c r="L8" s="36">
        <v>698.82880589999968</v>
      </c>
      <c r="M8" s="36">
        <v>677.66140510000014</v>
      </c>
      <c r="N8" s="36">
        <v>628.09099300999969</v>
      </c>
      <c r="O8" s="36">
        <v>619.72404499999971</v>
      </c>
      <c r="P8" s="36">
        <v>539.76000000000022</v>
      </c>
      <c r="Q8" s="36">
        <v>250.15296999999998</v>
      </c>
      <c r="R8" s="36">
        <v>218.07799999999986</v>
      </c>
      <c r="S8" s="36">
        <v>213.22900000000004</v>
      </c>
      <c r="T8" s="36">
        <v>98.936754999999977</v>
      </c>
      <c r="U8" s="208" t="s">
        <v>17</v>
      </c>
      <c r="V8" s="112"/>
      <c r="W8" s="212" t="s">
        <v>17</v>
      </c>
    </row>
    <row r="9" spans="1:23" x14ac:dyDescent="0.25">
      <c r="A9" s="207" t="str">
        <f>IF(desc!$B$1=1,desc!$A24,IF(desc!$B$1=2,desc!$B24,IF(desc!$B$1=3,desc!$C24,desc!$D24)))</f>
        <v>A livello nazionale (zona urbana e zona interurbana)</v>
      </c>
      <c r="B9" s="36">
        <v>4162</v>
      </c>
      <c r="C9" s="36">
        <v>3617</v>
      </c>
      <c r="D9" s="36">
        <v>3322</v>
      </c>
      <c r="E9" s="36">
        <v>2763</v>
      </c>
      <c r="F9" s="36">
        <v>2554</v>
      </c>
      <c r="G9" s="36">
        <v>2667</v>
      </c>
      <c r="H9" s="36">
        <v>2378.6735019999996</v>
      </c>
      <c r="I9" s="36">
        <v>2253.4666543999997</v>
      </c>
      <c r="J9" s="36">
        <v>2200.4104399999997</v>
      </c>
      <c r="K9" s="36">
        <v>2112</v>
      </c>
      <c r="L9" s="36">
        <v>2003.5154234999998</v>
      </c>
      <c r="M9" s="36">
        <v>1955.7222051000001</v>
      </c>
      <c r="N9" s="36">
        <v>1810.5998030099997</v>
      </c>
      <c r="O9" s="36">
        <v>1768.5221449999999</v>
      </c>
      <c r="P9" s="36">
        <v>1527.8020000000001</v>
      </c>
      <c r="Q9" s="36">
        <v>916.67310999999995</v>
      </c>
      <c r="R9" s="36">
        <v>819.64299999999992</v>
      </c>
      <c r="S9" s="36">
        <v>688.19400000000007</v>
      </c>
      <c r="T9" s="36">
        <v>351.54560499999997</v>
      </c>
      <c r="U9" s="208">
        <v>147.81100000000001</v>
      </c>
      <c r="V9" s="112"/>
      <c r="W9" s="210">
        <f t="shared" ref="W9:W54" si="0">(U9-T9)/ABS(T9)</f>
        <v>-0.57953961620427596</v>
      </c>
    </row>
    <row r="10" spans="1:23" x14ac:dyDescent="0.25">
      <c r="A10" s="10" t="str">
        <f>IF(desc!$B$1=1,desc!$A25,IF(desc!$B$1=2,desc!$B25,IF(desc!$B$1=3,desc!$C25,desc!$D25)))</f>
        <v>A livello internazionale</v>
      </c>
      <c r="B10" s="36">
        <v>388</v>
      </c>
      <c r="C10" s="36">
        <v>347</v>
      </c>
      <c r="D10" s="36">
        <v>327</v>
      </c>
      <c r="E10" s="36">
        <v>286</v>
      </c>
      <c r="F10" s="36">
        <v>278</v>
      </c>
      <c r="G10" s="36">
        <v>343</v>
      </c>
      <c r="H10" s="36">
        <v>254.98291000000003</v>
      </c>
      <c r="I10" s="36">
        <v>244.81125900000001</v>
      </c>
      <c r="J10" s="36">
        <v>312.19199999999995</v>
      </c>
      <c r="K10" s="36">
        <v>230</v>
      </c>
      <c r="L10" s="36">
        <v>229.11676829999999</v>
      </c>
      <c r="M10" s="36">
        <v>198.96807709999999</v>
      </c>
      <c r="N10" s="36">
        <v>189.59631500999998</v>
      </c>
      <c r="O10" s="36">
        <v>235.30661299999997</v>
      </c>
      <c r="P10" s="36">
        <v>208.16300000000001</v>
      </c>
      <c r="Q10" s="36">
        <v>75.161233700000011</v>
      </c>
      <c r="R10" s="36">
        <v>53.314</v>
      </c>
      <c r="S10" s="36">
        <v>48.824999999999996</v>
      </c>
      <c r="T10" s="36">
        <v>28.130272000000001</v>
      </c>
      <c r="U10" s="208">
        <v>9.8229999999999986</v>
      </c>
      <c r="V10" s="112"/>
      <c r="W10" s="210">
        <f t="shared" si="0"/>
        <v>-0.65080323432350751</v>
      </c>
    </row>
    <row r="11" spans="1:23" x14ac:dyDescent="0.25">
      <c r="A11" s="10" t="str">
        <f>IF(desc!$B$1=1,desc!$A26,IF(desc!$B$1=2,desc!$B26,IF(desc!$B$1=3,desc!$C26,desc!$D26)))</f>
        <v>Totale</v>
      </c>
      <c r="B11" s="36">
        <v>4550</v>
      </c>
      <c r="C11" s="36">
        <v>3965</v>
      </c>
      <c r="D11" s="36">
        <v>3648</v>
      </c>
      <c r="E11" s="36">
        <v>3050</v>
      </c>
      <c r="F11" s="36">
        <v>2832</v>
      </c>
      <c r="G11" s="36">
        <v>3010</v>
      </c>
      <c r="H11" s="36">
        <v>5012.329913999999</v>
      </c>
      <c r="I11" s="36">
        <v>4751.7445677999995</v>
      </c>
      <c r="J11" s="36">
        <v>4713.0128799999993</v>
      </c>
      <c r="K11" s="36">
        <v>4454</v>
      </c>
      <c r="L11" s="36">
        <v>4236.1476152999994</v>
      </c>
      <c r="M11" s="36">
        <v>4110.4124873000001</v>
      </c>
      <c r="N11" s="36">
        <v>3810.7959210299996</v>
      </c>
      <c r="O11" s="36">
        <v>3772.3509029999996</v>
      </c>
      <c r="P11" s="36">
        <v>3263.7670000000003</v>
      </c>
      <c r="Q11" s="36">
        <v>1908.5074536999998</v>
      </c>
      <c r="R11" s="36">
        <v>1692.6</v>
      </c>
      <c r="S11" s="36">
        <v>1425.2130000000002</v>
      </c>
      <c r="T11" s="36">
        <v>731.22148199999992</v>
      </c>
      <c r="U11" s="208">
        <v>157.63400000000001</v>
      </c>
      <c r="V11" s="112"/>
      <c r="W11" s="210">
        <f t="shared" si="0"/>
        <v>-0.78442372949869099</v>
      </c>
    </row>
    <row r="12" spans="1:23" x14ac:dyDescent="0.25">
      <c r="A12" s="25" t="str">
        <f>IF(desc!$B$1=1,desc!$A27,IF(desc!$B$1=2,desc!$B27,IF(desc!$B$1=3,desc!$C27,desc!$D27)))</f>
        <v>Comunicazioni stabilite in modo indiretto (con prefisso)</v>
      </c>
      <c r="B12" s="36"/>
      <c r="C12" s="36"/>
      <c r="D12" s="36"/>
      <c r="E12" s="36"/>
      <c r="F12" s="36"/>
      <c r="G12" s="36"/>
      <c r="H12" s="36"/>
      <c r="I12" s="36"/>
      <c r="J12" s="36"/>
      <c r="K12" s="36"/>
      <c r="L12" s="36"/>
      <c r="M12" s="36"/>
      <c r="N12" s="36"/>
      <c r="O12" s="36"/>
      <c r="P12" s="36"/>
      <c r="Q12" s="36"/>
      <c r="R12" s="36"/>
      <c r="S12" s="36"/>
      <c r="T12" s="36"/>
      <c r="U12" s="208"/>
      <c r="W12" s="210"/>
    </row>
    <row r="13" spans="1:23" x14ac:dyDescent="0.25">
      <c r="A13" s="10" t="str">
        <f>IF(desc!$B$1=1,desc!$A28,IF(desc!$B$1=2,desc!$B28,IF(desc!$B$1=3,desc!$C28,desc!$D28)))</f>
        <v>A livello locale (zona urbana)</v>
      </c>
      <c r="B13" s="36">
        <v>217</v>
      </c>
      <c r="C13" s="36">
        <v>327</v>
      </c>
      <c r="D13" s="36">
        <v>427</v>
      </c>
      <c r="E13" s="36">
        <v>647</v>
      </c>
      <c r="F13" s="36">
        <v>689</v>
      </c>
      <c r="G13" s="36">
        <v>623</v>
      </c>
      <c r="H13" s="36">
        <v>609.58424500000035</v>
      </c>
      <c r="I13" s="36">
        <v>419.68194</v>
      </c>
      <c r="J13" s="36">
        <v>473.86335999999983</v>
      </c>
      <c r="K13" s="36">
        <v>394.69876000000011</v>
      </c>
      <c r="L13" s="36">
        <v>350.59646669999995</v>
      </c>
      <c r="M13" s="36">
        <v>292.58385400000014</v>
      </c>
      <c r="N13" s="36">
        <v>209.62996700000002</v>
      </c>
      <c r="O13" s="36">
        <v>148.34392499999998</v>
      </c>
      <c r="P13" s="36">
        <v>124.27318299999999</v>
      </c>
      <c r="Q13" s="36">
        <v>105.21786800000001</v>
      </c>
      <c r="R13" s="36">
        <v>98.804674999999975</v>
      </c>
      <c r="S13" s="36">
        <v>18.977233900000002</v>
      </c>
      <c r="T13" s="36">
        <v>7.220123000000001</v>
      </c>
      <c r="U13" s="208" t="s">
        <v>17</v>
      </c>
      <c r="V13" s="112"/>
      <c r="W13" s="212" t="s">
        <v>17</v>
      </c>
    </row>
    <row r="14" spans="1:23" x14ac:dyDescent="0.25">
      <c r="A14" s="10" t="str">
        <f>IF(desc!$B$1=1,desc!$A29,IF(desc!$B$1=2,desc!$B29,IF(desc!$B$1=3,desc!$C29,desc!$D29)))</f>
        <v>A livello nazionale (zona interurbana)</v>
      </c>
      <c r="B14" s="36">
        <v>297</v>
      </c>
      <c r="C14" s="36">
        <v>318</v>
      </c>
      <c r="D14" s="36">
        <v>424</v>
      </c>
      <c r="E14" s="36">
        <v>506</v>
      </c>
      <c r="F14" s="36">
        <v>544</v>
      </c>
      <c r="G14" s="36">
        <v>487</v>
      </c>
      <c r="H14" s="36">
        <v>619.21714799999938</v>
      </c>
      <c r="I14" s="36">
        <v>525.13228499999991</v>
      </c>
      <c r="J14" s="36">
        <v>292.10004300000026</v>
      </c>
      <c r="K14" s="36">
        <v>204.84327399999984</v>
      </c>
      <c r="L14" s="36">
        <v>203.21733899999981</v>
      </c>
      <c r="M14" s="36">
        <v>175.54214999999994</v>
      </c>
      <c r="N14" s="36">
        <v>216.39901899999984</v>
      </c>
      <c r="O14" s="36">
        <v>231.52024400000002</v>
      </c>
      <c r="P14" s="36">
        <v>173.08541199999999</v>
      </c>
      <c r="Q14" s="36">
        <v>147.11306799999991</v>
      </c>
      <c r="R14" s="36">
        <v>124.32164799999998</v>
      </c>
      <c r="S14" s="36">
        <v>28.480648099999996</v>
      </c>
      <c r="T14" s="36">
        <v>73.928424000000021</v>
      </c>
      <c r="U14" s="208" t="s">
        <v>17</v>
      </c>
      <c r="V14" s="112"/>
      <c r="W14" s="212" t="s">
        <v>17</v>
      </c>
    </row>
    <row r="15" spans="1:23" x14ac:dyDescent="0.25">
      <c r="A15" s="207" t="str">
        <f>IF(desc!$B$1=1,desc!$A30,IF(desc!$B$1=2,desc!$B30,IF(desc!$B$1=3,desc!$C30,desc!$D30)))</f>
        <v>A livello nazionale (zona urbana e zona interurbana)</v>
      </c>
      <c r="B15" s="36">
        <v>514</v>
      </c>
      <c r="C15" s="36">
        <v>645</v>
      </c>
      <c r="D15" s="36">
        <v>851</v>
      </c>
      <c r="E15" s="36">
        <v>1153</v>
      </c>
      <c r="F15" s="36">
        <v>1233</v>
      </c>
      <c r="G15" s="36">
        <v>1110</v>
      </c>
      <c r="H15" s="36">
        <v>1228.8013929999997</v>
      </c>
      <c r="I15" s="36">
        <v>944.81422499999985</v>
      </c>
      <c r="J15" s="36">
        <v>765.96340300000008</v>
      </c>
      <c r="K15" s="36">
        <v>599.54203399999994</v>
      </c>
      <c r="L15" s="36">
        <v>553.81380569999976</v>
      </c>
      <c r="M15" s="36">
        <v>468.12600400000008</v>
      </c>
      <c r="N15" s="36">
        <v>426.02898599999986</v>
      </c>
      <c r="O15" s="36">
        <v>379.864169</v>
      </c>
      <c r="P15" s="36">
        <v>297.35859499999998</v>
      </c>
      <c r="Q15" s="36">
        <v>252.33093599999992</v>
      </c>
      <c r="R15" s="36">
        <v>223.12632299999996</v>
      </c>
      <c r="S15" s="36">
        <v>47.457881999999998</v>
      </c>
      <c r="T15" s="36">
        <v>81.148547000000022</v>
      </c>
      <c r="U15" s="208">
        <v>6.6112640000000003</v>
      </c>
      <c r="V15" s="112"/>
      <c r="W15" s="210">
        <f t="shared" si="0"/>
        <v>-0.9185288678058523</v>
      </c>
    </row>
    <row r="16" spans="1:23" x14ac:dyDescent="0.25">
      <c r="A16" s="10" t="str">
        <f>IF(desc!$B$1=1,desc!$A31,IF(desc!$B$1=2,desc!$B31,IF(desc!$B$1=3,desc!$C31,desc!$D31)))</f>
        <v>A livello internazionale</v>
      </c>
      <c r="B16" s="36">
        <v>207</v>
      </c>
      <c r="C16" s="36">
        <v>233</v>
      </c>
      <c r="D16" s="36">
        <v>223</v>
      </c>
      <c r="E16" s="36">
        <v>186</v>
      </c>
      <c r="F16" s="36">
        <v>263</v>
      </c>
      <c r="G16" s="36">
        <v>249</v>
      </c>
      <c r="H16" s="36">
        <v>196.78048499999997</v>
      </c>
      <c r="I16" s="36">
        <v>178.38066399999997</v>
      </c>
      <c r="J16" s="36">
        <v>134.24298899999999</v>
      </c>
      <c r="K16" s="36">
        <v>99.474915999999965</v>
      </c>
      <c r="L16" s="36">
        <v>84.056247799999994</v>
      </c>
      <c r="M16" s="36">
        <v>73.374066000000013</v>
      </c>
      <c r="N16" s="36">
        <v>67.128293999999997</v>
      </c>
      <c r="O16" s="36">
        <v>59.207274000000005</v>
      </c>
      <c r="P16" s="36">
        <v>41.152875999999999</v>
      </c>
      <c r="Q16" s="36">
        <v>35.044748000000006</v>
      </c>
      <c r="R16" s="36">
        <v>29.150438000000019</v>
      </c>
      <c r="S16" s="36">
        <v>9.5016809999999978</v>
      </c>
      <c r="T16" s="36">
        <v>6.6894419999999988</v>
      </c>
      <c r="U16" s="208">
        <v>1.7277790000000002</v>
      </c>
      <c r="V16" s="112"/>
      <c r="W16" s="210">
        <f t="shared" si="0"/>
        <v>-0.74171552724427536</v>
      </c>
    </row>
    <row r="17" spans="1:23" x14ac:dyDescent="0.25">
      <c r="A17" s="10" t="str">
        <f>IF(desc!$B$1=1,desc!$A32,IF(desc!$B$1=2,desc!$B32,IF(desc!$B$1=3,desc!$C32,desc!$D32)))</f>
        <v>Totale</v>
      </c>
      <c r="B17" s="36">
        <v>721</v>
      </c>
      <c r="C17" s="36">
        <v>878</v>
      </c>
      <c r="D17" s="36">
        <v>1073</v>
      </c>
      <c r="E17" s="36">
        <v>1339</v>
      </c>
      <c r="F17" s="36">
        <v>1496</v>
      </c>
      <c r="G17" s="36">
        <v>1359</v>
      </c>
      <c r="H17" s="36">
        <v>2654.3832709999992</v>
      </c>
      <c r="I17" s="36">
        <v>2068.0091139999995</v>
      </c>
      <c r="J17" s="36">
        <v>1666.1697950000002</v>
      </c>
      <c r="K17" s="36">
        <v>1298.5589839999998</v>
      </c>
      <c r="L17" s="36">
        <v>1191.6838591999995</v>
      </c>
      <c r="M17" s="36">
        <v>1009.6260740000001</v>
      </c>
      <c r="N17" s="36">
        <v>919.1862659999997</v>
      </c>
      <c r="O17" s="36">
        <v>818.93561199999999</v>
      </c>
      <c r="P17" s="36">
        <v>635.87006599999995</v>
      </c>
      <c r="Q17" s="36">
        <v>539.70661999999982</v>
      </c>
      <c r="R17" s="36">
        <v>475.40308399999992</v>
      </c>
      <c r="S17" s="36">
        <v>104.41744499999999</v>
      </c>
      <c r="T17" s="36">
        <v>168.98653600000003</v>
      </c>
      <c r="U17" s="208">
        <v>8.3390430000000002</v>
      </c>
      <c r="V17" s="112"/>
      <c r="W17" s="210">
        <f t="shared" si="0"/>
        <v>-0.95065261885716146</v>
      </c>
    </row>
    <row r="18" spans="1:23" x14ac:dyDescent="0.25">
      <c r="A18" s="25" t="str">
        <f>IF(desc!$B$1=1,desc!$A33,IF(desc!$B$1=2,desc!$B33,IF(desc!$B$1=3,desc!$C33,desc!$D33)))</f>
        <v>Comunicazioni stabilite tramite accesso VoIP</v>
      </c>
      <c r="B18" s="36"/>
      <c r="C18" s="36"/>
      <c r="D18" s="36"/>
      <c r="E18" s="36"/>
      <c r="F18" s="36"/>
      <c r="G18" s="36"/>
      <c r="H18" s="36"/>
      <c r="I18" s="36"/>
      <c r="J18" s="36"/>
      <c r="K18" s="36"/>
      <c r="L18" s="36"/>
      <c r="M18" s="36"/>
      <c r="N18" s="36"/>
      <c r="O18" s="36"/>
      <c r="P18" s="36"/>
      <c r="Q18" s="36"/>
      <c r="R18" s="36"/>
      <c r="S18" s="36"/>
      <c r="T18" s="36"/>
      <c r="U18" s="208"/>
      <c r="W18" s="210"/>
    </row>
    <row r="19" spans="1:23" x14ac:dyDescent="0.25">
      <c r="A19" s="10" t="str">
        <f>IF(desc!$B$1=1,desc!$A34,IF(desc!$B$1=2,desc!$B34,IF(desc!$B$1=3,desc!$C34,desc!$D34)))</f>
        <v>A livello locale (zona urbana)</v>
      </c>
      <c r="B19" s="36" t="s">
        <v>16</v>
      </c>
      <c r="C19" s="36" t="s">
        <v>16</v>
      </c>
      <c r="D19" s="36" t="s">
        <v>16</v>
      </c>
      <c r="E19" s="36" t="s">
        <v>16</v>
      </c>
      <c r="F19" s="36" t="s">
        <v>16</v>
      </c>
      <c r="G19" s="36">
        <v>13</v>
      </c>
      <c r="H19" s="36">
        <v>63.96496299999999</v>
      </c>
      <c r="I19" s="36">
        <v>78.845953999999992</v>
      </c>
      <c r="J19" s="36">
        <v>93.805555599999977</v>
      </c>
      <c r="K19" s="36">
        <v>116.85288299999999</v>
      </c>
      <c r="L19" s="36">
        <v>166.33652550000002</v>
      </c>
      <c r="M19" s="36">
        <v>257.3484519999999</v>
      </c>
      <c r="N19" s="36">
        <v>223.95897699999995</v>
      </c>
      <c r="O19" s="36">
        <v>270.42076899999984</v>
      </c>
      <c r="P19" s="36">
        <v>207.658289</v>
      </c>
      <c r="Q19" s="36">
        <v>218.43378899999988</v>
      </c>
      <c r="R19" s="36">
        <v>249.90619400000003</v>
      </c>
      <c r="S19" s="36">
        <v>314.113944</v>
      </c>
      <c r="T19" s="36">
        <v>482.32774899999981</v>
      </c>
      <c r="U19" s="208" t="s">
        <v>17</v>
      </c>
      <c r="V19" s="112"/>
      <c r="W19" s="212" t="s">
        <v>17</v>
      </c>
    </row>
    <row r="20" spans="1:23" x14ac:dyDescent="0.25">
      <c r="A20" s="10" t="str">
        <f>IF(desc!$B$1=1,desc!$A35,IF(desc!$B$1=2,desc!$B35,IF(desc!$B$1=3,desc!$C35,desc!$D35)))</f>
        <v>A livello nazionale (zona interurbana)</v>
      </c>
      <c r="B20" s="36" t="s">
        <v>16</v>
      </c>
      <c r="C20" s="36" t="s">
        <v>16</v>
      </c>
      <c r="D20" s="36" t="s">
        <v>16</v>
      </c>
      <c r="E20" s="36" t="s">
        <v>16</v>
      </c>
      <c r="F20" s="36" t="s">
        <v>16</v>
      </c>
      <c r="G20" s="36">
        <v>12</v>
      </c>
      <c r="H20" s="36">
        <v>13.689932000000034</v>
      </c>
      <c r="I20" s="36">
        <v>29.579844000000023</v>
      </c>
      <c r="J20" s="36">
        <v>34.517568400000087</v>
      </c>
      <c r="K20" s="36">
        <v>34.449314000000015</v>
      </c>
      <c r="L20" s="36">
        <v>51.869510500000018</v>
      </c>
      <c r="M20" s="36">
        <v>121.9888499999999</v>
      </c>
      <c r="N20" s="36">
        <v>97.562471000000016</v>
      </c>
      <c r="O20" s="36">
        <v>136.10461700000025</v>
      </c>
      <c r="P20" s="36">
        <v>108.09763099999989</v>
      </c>
      <c r="Q20" s="36">
        <v>163.26304099999999</v>
      </c>
      <c r="R20" s="36">
        <v>168.13771399999985</v>
      </c>
      <c r="S20" s="36">
        <v>203.5075490000001</v>
      </c>
      <c r="T20" s="36">
        <v>321.08027200000015</v>
      </c>
      <c r="U20" s="208" t="s">
        <v>17</v>
      </c>
      <c r="V20" s="112"/>
      <c r="W20" s="212" t="s">
        <v>17</v>
      </c>
    </row>
    <row r="21" spans="1:23" x14ac:dyDescent="0.25">
      <c r="A21" s="207" t="str">
        <f>IF(desc!$B$1=1,desc!$A36,IF(desc!$B$1=2,desc!$B36,IF(desc!$B$1=3,desc!$C36,desc!$D36)))</f>
        <v>A livello nazionale (zona urbana e zona interurbana)</v>
      </c>
      <c r="B21" s="36" t="s">
        <v>16</v>
      </c>
      <c r="C21" s="36" t="s">
        <v>16</v>
      </c>
      <c r="D21" s="36" t="s">
        <v>16</v>
      </c>
      <c r="E21" s="36" t="s">
        <v>16</v>
      </c>
      <c r="F21" s="36" t="s">
        <v>16</v>
      </c>
      <c r="G21" s="36">
        <v>25</v>
      </c>
      <c r="H21" s="36">
        <v>77.654895000000025</v>
      </c>
      <c r="I21" s="36">
        <v>108.42579800000001</v>
      </c>
      <c r="J21" s="36">
        <v>128.32312400000006</v>
      </c>
      <c r="K21" s="36">
        <v>151.30219700000001</v>
      </c>
      <c r="L21" s="36">
        <v>218.20603600000004</v>
      </c>
      <c r="M21" s="36">
        <v>379.3373019999998</v>
      </c>
      <c r="N21" s="36">
        <v>321.52144799999996</v>
      </c>
      <c r="O21" s="36">
        <v>406.52538600000008</v>
      </c>
      <c r="P21" s="36">
        <v>315.75591999999989</v>
      </c>
      <c r="Q21" s="36">
        <v>381.69682999999986</v>
      </c>
      <c r="R21" s="36">
        <v>418.04390799999987</v>
      </c>
      <c r="S21" s="36">
        <v>517.6214930000001</v>
      </c>
      <c r="T21" s="36">
        <v>803.40802099999996</v>
      </c>
      <c r="U21" s="208">
        <v>909.87015900000017</v>
      </c>
      <c r="V21" s="112"/>
      <c r="W21" s="210">
        <f t="shared" si="0"/>
        <v>0.13251316294737392</v>
      </c>
    </row>
    <row r="22" spans="1:23" x14ac:dyDescent="0.25">
      <c r="A22" s="10" t="str">
        <f>IF(desc!$B$1=1,desc!$A37,IF(desc!$B$1=2,desc!$B37,IF(desc!$B$1=3,desc!$C37,desc!$D37)))</f>
        <v>A livello internazionale</v>
      </c>
      <c r="B22" s="36" t="s">
        <v>16</v>
      </c>
      <c r="C22" s="36" t="s">
        <v>16</v>
      </c>
      <c r="D22" s="36" t="s">
        <v>16</v>
      </c>
      <c r="E22" s="36" t="s">
        <v>16</v>
      </c>
      <c r="F22" s="36" t="s">
        <v>16</v>
      </c>
      <c r="G22" s="36">
        <v>3</v>
      </c>
      <c r="H22" s="36">
        <v>9.4326879999999971</v>
      </c>
      <c r="I22" s="36">
        <v>16.223535000000002</v>
      </c>
      <c r="J22" s="36">
        <v>20.723153000000003</v>
      </c>
      <c r="K22" s="36">
        <v>26.783211999999999</v>
      </c>
      <c r="L22" s="36">
        <v>28.600768000000016</v>
      </c>
      <c r="M22" s="36">
        <v>71.764222999999973</v>
      </c>
      <c r="N22" s="36">
        <v>77.72550200000002</v>
      </c>
      <c r="O22" s="36">
        <v>91.384143999999978</v>
      </c>
      <c r="P22" s="36">
        <v>60.717567000000017</v>
      </c>
      <c r="Q22" s="36">
        <v>65.186475000000016</v>
      </c>
      <c r="R22" s="36">
        <v>114.77144300000005</v>
      </c>
      <c r="S22" s="36">
        <v>99.629123000000021</v>
      </c>
      <c r="T22" s="36">
        <v>122.89465200000001</v>
      </c>
      <c r="U22" s="208">
        <v>85.050318000000061</v>
      </c>
      <c r="V22" s="112"/>
      <c r="W22" s="210">
        <f t="shared" si="0"/>
        <v>-0.30794126012904077</v>
      </c>
    </row>
    <row r="23" spans="1:23" x14ac:dyDescent="0.25">
      <c r="A23" s="10" t="str">
        <f>IF(desc!$B$1=1,desc!$A38,IF(desc!$B$1=2,desc!$B38,IF(desc!$B$1=3,desc!$C38,desc!$D38)))</f>
        <v>Totale</v>
      </c>
      <c r="B23" s="36" t="s">
        <v>16</v>
      </c>
      <c r="C23" s="36" t="s">
        <v>16</v>
      </c>
      <c r="D23" s="36" t="s">
        <v>16</v>
      </c>
      <c r="E23" s="36" t="s">
        <v>16</v>
      </c>
      <c r="F23" s="36" t="s">
        <v>16</v>
      </c>
      <c r="G23" s="36">
        <v>29</v>
      </c>
      <c r="H23" s="36">
        <v>164.74247800000003</v>
      </c>
      <c r="I23" s="36">
        <v>233.07513100000003</v>
      </c>
      <c r="J23" s="36">
        <v>277.36940100000015</v>
      </c>
      <c r="K23" s="36">
        <v>329.38760600000001</v>
      </c>
      <c r="L23" s="36">
        <v>465.0128400000001</v>
      </c>
      <c r="M23" s="36">
        <v>830.43882699999961</v>
      </c>
      <c r="N23" s="36">
        <v>720.76839799999993</v>
      </c>
      <c r="O23" s="36">
        <v>904.43491600000016</v>
      </c>
      <c r="P23" s="36">
        <v>692.22940699999981</v>
      </c>
      <c r="Q23" s="36">
        <v>828.5801349999997</v>
      </c>
      <c r="R23" s="36">
        <v>950.85925899999984</v>
      </c>
      <c r="S23" s="36">
        <v>1134.8721090000001</v>
      </c>
      <c r="T23" s="36">
        <v>1729.7106939999999</v>
      </c>
      <c r="U23" s="208">
        <v>994.92047700000023</v>
      </c>
      <c r="V23" s="112"/>
      <c r="W23" s="210">
        <f t="shared" si="0"/>
        <v>-0.42480526919838751</v>
      </c>
    </row>
    <row r="24" spans="1:23" ht="13" x14ac:dyDescent="0.25">
      <c r="A24" s="34" t="str">
        <f>IF(desc!$B$1=1,desc!$A39,IF(desc!$B$1=2,desc!$B39,IF(desc!$B$1=3,desc!$C39,desc!$D39)))</f>
        <v>Comunicazioni dalla rete fissa verso rete fissa, totale</v>
      </c>
      <c r="B24" s="36"/>
      <c r="C24" s="36"/>
      <c r="D24" s="36"/>
      <c r="E24" s="36"/>
      <c r="F24" s="36"/>
      <c r="G24" s="36"/>
      <c r="H24" s="36"/>
      <c r="I24" s="36"/>
      <c r="J24" s="36"/>
      <c r="K24" s="36"/>
      <c r="L24" s="36"/>
      <c r="M24" s="36"/>
      <c r="N24" s="36"/>
      <c r="O24" s="36"/>
      <c r="P24" s="36"/>
      <c r="Q24" s="36"/>
      <c r="R24" s="36"/>
      <c r="S24" s="36"/>
      <c r="T24" s="36"/>
      <c r="U24" s="208"/>
      <c r="W24" s="210"/>
    </row>
    <row r="25" spans="1:23" x14ac:dyDescent="0.25">
      <c r="A25" s="10" t="str">
        <f>IF(desc!$B$1=1,desc!$A40,IF(desc!$B$1=2,desc!$B40,IF(desc!$B$1=3,desc!$C40,desc!$D40)))</f>
        <v>A livello locale (zona urbana)</v>
      </c>
      <c r="B25" s="36">
        <v>3048</v>
      </c>
      <c r="C25" s="36">
        <v>3039</v>
      </c>
      <c r="D25" s="36">
        <v>2851</v>
      </c>
      <c r="E25" s="36">
        <v>2575</v>
      </c>
      <c r="F25" s="36">
        <v>2423</v>
      </c>
      <c r="G25" s="36">
        <v>2281</v>
      </c>
      <c r="H25" s="36">
        <v>2231.6914690000003</v>
      </c>
      <c r="I25" s="36">
        <v>1935.1102647999999</v>
      </c>
      <c r="J25" s="36">
        <v>1954.4662115999997</v>
      </c>
      <c r="K25" s="36">
        <v>1873.5516430000002</v>
      </c>
      <c r="L25" s="36">
        <v>1821.6196098000003</v>
      </c>
      <c r="M25" s="36">
        <v>1827.9931060000001</v>
      </c>
      <c r="N25" s="36">
        <v>1616.0977540000001</v>
      </c>
      <c r="O25" s="36">
        <v>1567.5627939999999</v>
      </c>
      <c r="P25" s="36">
        <v>1319.9734719999999</v>
      </c>
      <c r="Q25" s="36">
        <v>990.17179699999997</v>
      </c>
      <c r="R25" s="36">
        <v>950.27586900000006</v>
      </c>
      <c r="S25" s="36">
        <v>808.05617789999997</v>
      </c>
      <c r="T25" s="36">
        <v>742.15672199999983</v>
      </c>
      <c r="U25" s="208" t="s">
        <v>17</v>
      </c>
      <c r="V25" s="112"/>
      <c r="W25" s="212" t="s">
        <v>17</v>
      </c>
    </row>
    <row r="26" spans="1:23" x14ac:dyDescent="0.25">
      <c r="A26" s="10" t="str">
        <f>IF(desc!$B$1=1,desc!$A41,IF(desc!$B$1=2,desc!$B41,IF(desc!$B$1=3,desc!$C41,desc!$D41)))</f>
        <v>A livello nazionale (zona interurbana)</v>
      </c>
      <c r="B26" s="36">
        <v>1628</v>
      </c>
      <c r="C26" s="36">
        <v>1224</v>
      </c>
      <c r="D26" s="36">
        <v>1320</v>
      </c>
      <c r="E26" s="36">
        <v>1341</v>
      </c>
      <c r="F26" s="36">
        <v>1364</v>
      </c>
      <c r="G26" s="36">
        <v>1521</v>
      </c>
      <c r="H26" s="36">
        <v>1453.438320999999</v>
      </c>
      <c r="I26" s="36">
        <v>1371.5964125999997</v>
      </c>
      <c r="J26" s="36">
        <v>1140.2307553999999</v>
      </c>
      <c r="K26" s="36">
        <v>989.2925879999998</v>
      </c>
      <c r="L26" s="36">
        <v>953.91565539999954</v>
      </c>
      <c r="M26" s="36">
        <v>975.19240510000009</v>
      </c>
      <c r="N26" s="36">
        <v>942.05248300999961</v>
      </c>
      <c r="O26" s="36">
        <v>987.34890599999994</v>
      </c>
      <c r="P26" s="36">
        <v>820.9430430000001</v>
      </c>
      <c r="Q26" s="36">
        <v>560.52907899999991</v>
      </c>
      <c r="R26" s="36">
        <v>510.53736199999969</v>
      </c>
      <c r="S26" s="36">
        <v>445.21719710000013</v>
      </c>
      <c r="T26" s="36">
        <v>493.94545100000016</v>
      </c>
      <c r="U26" s="208" t="s">
        <v>17</v>
      </c>
      <c r="V26" s="112"/>
      <c r="W26" s="212" t="s">
        <v>17</v>
      </c>
    </row>
    <row r="27" spans="1:23" x14ac:dyDescent="0.25">
      <c r="A27" s="207" t="str">
        <f>IF(desc!$B$1=1,desc!$A42,IF(desc!$B$1=2,desc!$B42,IF(desc!$B$1=3,desc!$C42,desc!$D42)))</f>
        <v>A livello nazionale (zona urbana e zona interurbana)</v>
      </c>
      <c r="B27" s="36">
        <v>4676</v>
      </c>
      <c r="C27" s="36">
        <v>4262</v>
      </c>
      <c r="D27" s="36">
        <v>4173</v>
      </c>
      <c r="E27" s="36">
        <v>3916</v>
      </c>
      <c r="F27" s="36">
        <v>3787</v>
      </c>
      <c r="G27" s="36">
        <v>3802</v>
      </c>
      <c r="H27" s="36">
        <v>3685.1297899999995</v>
      </c>
      <c r="I27" s="36">
        <v>3306.7066773999995</v>
      </c>
      <c r="J27" s="36">
        <v>3094.6969669999999</v>
      </c>
      <c r="K27" s="36">
        <v>2862.844231</v>
      </c>
      <c r="L27" s="36">
        <v>2775.5352651999997</v>
      </c>
      <c r="M27" s="36">
        <v>2803.1855111</v>
      </c>
      <c r="N27" s="36">
        <v>2558.1502370099997</v>
      </c>
      <c r="O27" s="36">
        <v>2554.9117000000001</v>
      </c>
      <c r="P27" s="36">
        <v>2140.9165149999999</v>
      </c>
      <c r="Q27" s="36">
        <v>1550.7008759999997</v>
      </c>
      <c r="R27" s="36">
        <v>1460.8132309999999</v>
      </c>
      <c r="S27" s="36">
        <v>1253.2733750000002</v>
      </c>
      <c r="T27" s="36">
        <v>1236.102173</v>
      </c>
      <c r="U27" s="208">
        <v>1064.2924230000001</v>
      </c>
      <c r="V27" s="112"/>
      <c r="W27" s="210">
        <f t="shared" si="0"/>
        <v>-0.13899316233950176</v>
      </c>
    </row>
    <row r="28" spans="1:23" x14ac:dyDescent="0.25">
      <c r="A28" s="25" t="str">
        <f>IF(desc!$B$1=1,desc!$A43,IF(desc!$B$1=2,desc!$B43,IF(desc!$B$1=3,desc!$C43,desc!$D43)))</f>
        <v>A livello internazionale</v>
      </c>
      <c r="B28" s="36">
        <v>595</v>
      </c>
      <c r="C28" s="36">
        <v>580</v>
      </c>
      <c r="D28" s="36">
        <v>550</v>
      </c>
      <c r="E28" s="36">
        <v>472</v>
      </c>
      <c r="F28" s="36">
        <v>541</v>
      </c>
      <c r="G28" s="36">
        <v>596</v>
      </c>
      <c r="H28" s="36">
        <v>461.19608299999999</v>
      </c>
      <c r="I28" s="36">
        <v>439.415458</v>
      </c>
      <c r="J28" s="36">
        <v>467.158142</v>
      </c>
      <c r="K28" s="36">
        <v>356.25812799999994</v>
      </c>
      <c r="L28" s="36">
        <v>341.7737841</v>
      </c>
      <c r="M28" s="36">
        <v>344.10636609999995</v>
      </c>
      <c r="N28" s="36">
        <v>334.45011101</v>
      </c>
      <c r="O28" s="36">
        <v>385.89803099999995</v>
      </c>
      <c r="P28" s="36">
        <v>310.03344300000003</v>
      </c>
      <c r="Q28" s="36">
        <v>175.39245670000003</v>
      </c>
      <c r="R28" s="36">
        <v>197.23588100000006</v>
      </c>
      <c r="S28" s="36">
        <v>157.955804</v>
      </c>
      <c r="T28" s="36">
        <v>157.71436600000001</v>
      </c>
      <c r="U28" s="208">
        <v>96.601097000000067</v>
      </c>
      <c r="V28" s="112"/>
      <c r="W28" s="210">
        <f t="shared" si="0"/>
        <v>-0.38749335618544695</v>
      </c>
    </row>
    <row r="29" spans="1:23" x14ac:dyDescent="0.25">
      <c r="A29" s="25" t="str">
        <f>IF(desc!$B$1=1,desc!$A44,IF(desc!$B$1=2,desc!$B44,IF(desc!$B$1=3,desc!$C44,desc!$D44)))</f>
        <v>Totale delle comunicazioni dalla rete fissa verso rete fissa</v>
      </c>
      <c r="B29" s="36">
        <v>5271</v>
      </c>
      <c r="C29" s="36">
        <v>4843</v>
      </c>
      <c r="D29" s="36">
        <v>4721</v>
      </c>
      <c r="E29" s="36">
        <v>4389</v>
      </c>
      <c r="F29" s="36">
        <v>4328</v>
      </c>
      <c r="G29" s="36">
        <v>4398</v>
      </c>
      <c r="H29" s="36">
        <v>7831.4556629999988</v>
      </c>
      <c r="I29" s="36">
        <v>7052.8288127999986</v>
      </c>
      <c r="J29" s="36">
        <v>6656.5520759999999</v>
      </c>
      <c r="K29" s="36">
        <v>6081.9465899999996</v>
      </c>
      <c r="L29" s="36">
        <v>5892.8443144999992</v>
      </c>
      <c r="M29" s="36">
        <v>5950.4773882999998</v>
      </c>
      <c r="N29" s="36">
        <v>5450.7505850299995</v>
      </c>
      <c r="O29" s="36">
        <v>5495.7214309999999</v>
      </c>
      <c r="P29" s="36">
        <v>4591.866473</v>
      </c>
      <c r="Q29" s="36">
        <v>3276.7942086999992</v>
      </c>
      <c r="R29" s="36">
        <v>3118.8623429999998</v>
      </c>
      <c r="S29" s="36">
        <v>2664.5025540000006</v>
      </c>
      <c r="T29" s="36">
        <v>2629.9187119999997</v>
      </c>
      <c r="U29" s="208">
        <v>1160.8935200000003</v>
      </c>
      <c r="V29" s="112"/>
      <c r="W29" s="210">
        <f t="shared" si="0"/>
        <v>-0.55858197643030405</v>
      </c>
    </row>
    <row r="30" spans="1:23" ht="13" x14ac:dyDescent="0.25">
      <c r="A30" s="34" t="str">
        <f>IF(desc!$B$1=1,desc!$A45,IF(desc!$B$1=2,desc!$B45,IF(desc!$B$1=3,desc!$C45,desc!$D45)))</f>
        <v>Comunicazioni dalla rete fissa verso rete mobile</v>
      </c>
      <c r="B30" s="36"/>
      <c r="C30" s="36"/>
      <c r="D30" s="36"/>
      <c r="E30" s="36"/>
      <c r="F30" s="36"/>
      <c r="G30" s="36"/>
      <c r="H30" s="36"/>
      <c r="I30" s="36"/>
      <c r="J30" s="36"/>
      <c r="K30" s="36"/>
      <c r="L30" s="36"/>
      <c r="M30" s="36"/>
      <c r="N30" s="36"/>
      <c r="O30" s="36"/>
      <c r="P30" s="36"/>
      <c r="Q30" s="36"/>
      <c r="R30" s="36"/>
      <c r="S30" s="36"/>
      <c r="T30" s="36"/>
      <c r="U30" s="208"/>
      <c r="W30" s="210"/>
    </row>
    <row r="31" spans="1:23" x14ac:dyDescent="0.25">
      <c r="A31" s="25" t="str">
        <f>IF(desc!$B$1=1,desc!$A46,IF(desc!$B$1=2,desc!$B46,IF(desc!$B$1=3,desc!$C46,desc!$D46)))</f>
        <v>Comunicazioni stabilite in modo diretto (senza prefisso)</v>
      </c>
      <c r="B31" s="36"/>
      <c r="C31" s="36"/>
      <c r="D31" s="36"/>
      <c r="E31" s="36"/>
      <c r="F31" s="36"/>
      <c r="G31" s="36"/>
      <c r="H31" s="36"/>
      <c r="I31" s="36"/>
      <c r="J31" s="36"/>
      <c r="K31" s="36"/>
      <c r="L31" s="36"/>
      <c r="M31" s="36"/>
      <c r="N31" s="36"/>
      <c r="O31" s="36"/>
      <c r="P31" s="36"/>
      <c r="Q31" s="36"/>
      <c r="R31" s="36"/>
      <c r="S31" s="36"/>
      <c r="T31" s="36"/>
      <c r="U31" s="208"/>
      <c r="W31" s="210"/>
    </row>
    <row r="32" spans="1:23" x14ac:dyDescent="0.25">
      <c r="A32" s="10" t="str">
        <f>IF(desc!$B$1=1,desc!A47,IF(desc!$B$1=2,desc!$B47,IF(desc!$B$1=3,desc!$C47,desc!D47)))</f>
        <v>A livello nazionale</v>
      </c>
      <c r="B32" s="36">
        <v>462</v>
      </c>
      <c r="C32" s="36">
        <v>573</v>
      </c>
      <c r="D32" s="36">
        <v>612</v>
      </c>
      <c r="E32" s="36">
        <v>630</v>
      </c>
      <c r="F32" s="36">
        <v>664</v>
      </c>
      <c r="G32" s="36">
        <v>685</v>
      </c>
      <c r="H32" s="36">
        <v>640.22428300000013</v>
      </c>
      <c r="I32" s="36">
        <v>633.86191299999996</v>
      </c>
      <c r="J32" s="36">
        <v>640.03200000000004</v>
      </c>
      <c r="K32" s="36">
        <v>636.6</v>
      </c>
      <c r="L32" s="36">
        <v>595.22165499999994</v>
      </c>
      <c r="M32" s="36">
        <v>591.35629999999992</v>
      </c>
      <c r="N32" s="36">
        <v>570.57976499999995</v>
      </c>
      <c r="O32" s="36">
        <v>589.58100000000002</v>
      </c>
      <c r="P32" s="36">
        <v>555.35600000000011</v>
      </c>
      <c r="Q32" s="36">
        <v>386.488608</v>
      </c>
      <c r="R32" s="36">
        <v>363.25099999999998</v>
      </c>
      <c r="S32" s="36">
        <v>358.34000000000003</v>
      </c>
      <c r="T32" s="36">
        <v>159.399258</v>
      </c>
      <c r="U32" s="208">
        <v>71.318999999999988</v>
      </c>
      <c r="V32" s="112"/>
      <c r="W32" s="210">
        <f t="shared" si="0"/>
        <v>-0.55257633633401237</v>
      </c>
    </row>
    <row r="33" spans="1:24" x14ac:dyDescent="0.25">
      <c r="A33" s="10" t="str">
        <f>IF(desc!$B$1=1,desc!$A48,IF(desc!$B$1=2,desc!$B48,IF(desc!$B$1=3,desc!$C48,desc!$D48)))</f>
        <v>A livello internazionale</v>
      </c>
      <c r="B33" s="36">
        <v>2</v>
      </c>
      <c r="C33" s="36">
        <v>6</v>
      </c>
      <c r="D33" s="36">
        <v>41</v>
      </c>
      <c r="E33" s="36">
        <v>36</v>
      </c>
      <c r="F33" s="36">
        <v>41</v>
      </c>
      <c r="G33" s="36">
        <v>45</v>
      </c>
      <c r="H33" s="36">
        <v>50.756105000000005</v>
      </c>
      <c r="I33" s="36">
        <v>50.719093999999998</v>
      </c>
      <c r="J33" s="36">
        <v>93.278000000000006</v>
      </c>
      <c r="K33" s="36">
        <v>57</v>
      </c>
      <c r="L33" s="36">
        <v>60.228606000000006</v>
      </c>
      <c r="M33" s="36">
        <v>61.062999999999995</v>
      </c>
      <c r="N33" s="36">
        <v>58.901639999999993</v>
      </c>
      <c r="O33" s="36">
        <v>63.7</v>
      </c>
      <c r="P33" s="36">
        <v>53.736499999999992</v>
      </c>
      <c r="Q33" s="36">
        <v>26.828227000000002</v>
      </c>
      <c r="R33" s="36">
        <v>26.338000000000001</v>
      </c>
      <c r="S33" s="36">
        <v>18.582000000000001</v>
      </c>
      <c r="T33" s="36">
        <v>9.5609250000000028</v>
      </c>
      <c r="U33" s="208">
        <v>3.4049999999999998</v>
      </c>
      <c r="V33" s="112"/>
      <c r="W33" s="210">
        <f t="shared" si="0"/>
        <v>-0.64386291075392832</v>
      </c>
    </row>
    <row r="34" spans="1:24" x14ac:dyDescent="0.25">
      <c r="A34" s="10" t="str">
        <f>IF(desc!$B$1=1,desc!$A49,IF(desc!$B$1=2,desc!$B49,IF(desc!$B$1=3,desc!$C49,desc!$D49)))</f>
        <v>Totale</v>
      </c>
      <c r="B34" s="36">
        <v>464</v>
      </c>
      <c r="C34" s="36">
        <v>579</v>
      </c>
      <c r="D34" s="36">
        <v>653</v>
      </c>
      <c r="E34" s="36">
        <v>666</v>
      </c>
      <c r="F34" s="36">
        <v>705</v>
      </c>
      <c r="G34" s="36">
        <v>730</v>
      </c>
      <c r="H34" s="36">
        <v>690.98038800000018</v>
      </c>
      <c r="I34" s="36">
        <v>684.581007</v>
      </c>
      <c r="J34" s="36">
        <v>733.31000000000006</v>
      </c>
      <c r="K34" s="36">
        <v>693.6</v>
      </c>
      <c r="L34" s="36">
        <v>655.45026099999995</v>
      </c>
      <c r="M34" s="36">
        <v>652.41929999999991</v>
      </c>
      <c r="N34" s="36">
        <v>629.481405</v>
      </c>
      <c r="O34" s="36">
        <v>653.28100000000006</v>
      </c>
      <c r="P34" s="36">
        <v>609.09250000000009</v>
      </c>
      <c r="Q34" s="36">
        <v>413.31683500000003</v>
      </c>
      <c r="R34" s="36">
        <v>389.589</v>
      </c>
      <c r="S34" s="36">
        <v>376.92200000000003</v>
      </c>
      <c r="T34" s="36">
        <v>168.960183</v>
      </c>
      <c r="U34" s="208">
        <v>74.72399999999999</v>
      </c>
      <c r="V34" s="112"/>
      <c r="W34" s="210">
        <f t="shared" si="0"/>
        <v>-0.55774195628090684</v>
      </c>
    </row>
    <row r="35" spans="1:24" x14ac:dyDescent="0.25">
      <c r="A35" s="25" t="str">
        <f>IF(desc!$B$1=1,desc!$A50,IF(desc!$B$1=2,desc!$B50,IF(desc!$B$1=3,desc!$C50,desc!$D50)))</f>
        <v>Comunicazioni stabilite in modo indiretto (con prefisso)</v>
      </c>
      <c r="B35" s="36"/>
      <c r="C35" s="36"/>
      <c r="D35" s="36"/>
      <c r="E35" s="36"/>
      <c r="F35" s="36"/>
      <c r="G35" s="36"/>
      <c r="H35" s="36"/>
      <c r="I35" s="36"/>
      <c r="J35" s="36"/>
      <c r="K35" s="36"/>
      <c r="L35" s="36"/>
      <c r="M35" s="36"/>
      <c r="N35" s="36"/>
      <c r="O35" s="33"/>
      <c r="P35" s="113"/>
      <c r="Q35" s="113"/>
      <c r="R35" s="113"/>
      <c r="S35" s="113"/>
      <c r="T35" s="113"/>
      <c r="U35" s="172"/>
      <c r="V35" s="112"/>
      <c r="W35" s="210"/>
    </row>
    <row r="36" spans="1:24" x14ac:dyDescent="0.25">
      <c r="A36" s="10" t="str">
        <f>IF(desc!$B$1=1,desc!$A51,IF(desc!$B$1=2,desc!$B51,IF(desc!$B$1=3,desc!$C51,desc!$D51)))</f>
        <v>A livello nazionale</v>
      </c>
      <c r="B36" s="36">
        <v>121</v>
      </c>
      <c r="C36" s="36">
        <v>157</v>
      </c>
      <c r="D36" s="36">
        <v>354</v>
      </c>
      <c r="E36" s="36">
        <v>355</v>
      </c>
      <c r="F36" s="36">
        <v>377</v>
      </c>
      <c r="G36" s="36">
        <v>355</v>
      </c>
      <c r="H36" s="36">
        <v>341.65064099999989</v>
      </c>
      <c r="I36" s="36">
        <v>318.84598600000004</v>
      </c>
      <c r="J36" s="36">
        <v>248.98164499999996</v>
      </c>
      <c r="K36" s="36">
        <v>221.00107399999999</v>
      </c>
      <c r="L36" s="36">
        <v>197.54466829999996</v>
      </c>
      <c r="M36" s="36">
        <v>178.95856199999994</v>
      </c>
      <c r="N36" s="36">
        <v>161.20331300000007</v>
      </c>
      <c r="O36" s="36">
        <v>156.49477399999998</v>
      </c>
      <c r="P36" s="36">
        <v>121.53352800000005</v>
      </c>
      <c r="Q36" s="36">
        <v>105.464992</v>
      </c>
      <c r="R36" s="36">
        <v>103.2587315</v>
      </c>
      <c r="S36" s="36">
        <v>14.645553999999997</v>
      </c>
      <c r="T36" s="36">
        <v>8.4619689999999999</v>
      </c>
      <c r="U36" s="208">
        <v>2.7569899999999996</v>
      </c>
      <c r="V36" s="112"/>
      <c r="W36" s="210">
        <f t="shared" si="0"/>
        <v>-0.674190486871318</v>
      </c>
    </row>
    <row r="37" spans="1:24" x14ac:dyDescent="0.25">
      <c r="A37" s="10" t="str">
        <f>IF(desc!$B$1=1,desc!$A52,IF(desc!$B$1=2,desc!$B52,IF(desc!$B$1=3,desc!$C52,desc!D52)))</f>
        <v>A livello internazionale</v>
      </c>
      <c r="B37" s="36">
        <v>14</v>
      </c>
      <c r="C37" s="36">
        <v>18</v>
      </c>
      <c r="D37" s="36">
        <v>24</v>
      </c>
      <c r="E37" s="36">
        <v>30</v>
      </c>
      <c r="F37" s="36">
        <v>39</v>
      </c>
      <c r="G37" s="36">
        <v>50</v>
      </c>
      <c r="H37" s="36">
        <v>49.112104999999985</v>
      </c>
      <c r="I37" s="36">
        <v>46.444234999999992</v>
      </c>
      <c r="J37" s="36">
        <v>36.451309000000009</v>
      </c>
      <c r="K37" s="36">
        <v>35.119111000000011</v>
      </c>
      <c r="L37" s="36">
        <v>28.0998622</v>
      </c>
      <c r="M37" s="36">
        <v>24.286192000000003</v>
      </c>
      <c r="N37" s="36">
        <v>24.020515000000007</v>
      </c>
      <c r="O37" s="36">
        <v>24.438596000000011</v>
      </c>
      <c r="P37" s="36">
        <v>15.064408</v>
      </c>
      <c r="Q37" s="36">
        <v>11.838055000000001</v>
      </c>
      <c r="R37" s="36">
        <v>10.477645999999998</v>
      </c>
      <c r="S37" s="36">
        <v>3.5238970000000007</v>
      </c>
      <c r="T37" s="36">
        <v>2.2147610000000002</v>
      </c>
      <c r="U37" s="208">
        <v>0.84745899999999996</v>
      </c>
      <c r="V37" s="112"/>
      <c r="W37" s="210">
        <f t="shared" si="0"/>
        <v>-0.61735871274598031</v>
      </c>
    </row>
    <row r="38" spans="1:24" x14ac:dyDescent="0.25">
      <c r="A38" s="10" t="str">
        <f>IF(desc!$B$1=1,desc!$A53,IF(desc!$B$1=2,desc!$B53,IF(desc!$B$1=3,desc!$C53,desc!$D53)))</f>
        <v>Totale</v>
      </c>
      <c r="B38" s="36">
        <v>135</v>
      </c>
      <c r="C38" s="36">
        <v>175</v>
      </c>
      <c r="D38" s="36">
        <v>378</v>
      </c>
      <c r="E38" s="36">
        <v>385</v>
      </c>
      <c r="F38" s="36">
        <v>416</v>
      </c>
      <c r="G38" s="36">
        <v>405</v>
      </c>
      <c r="H38" s="36">
        <v>390.76274599999988</v>
      </c>
      <c r="I38" s="36">
        <v>365.29022100000003</v>
      </c>
      <c r="J38" s="36">
        <v>285.432954</v>
      </c>
      <c r="K38" s="36">
        <v>256.12018499999999</v>
      </c>
      <c r="L38" s="36">
        <v>225.64453049999995</v>
      </c>
      <c r="M38" s="36">
        <v>203.24475399999994</v>
      </c>
      <c r="N38" s="36">
        <v>185.22382800000008</v>
      </c>
      <c r="O38" s="36">
        <v>180.93337</v>
      </c>
      <c r="P38" s="36">
        <v>136.59793600000006</v>
      </c>
      <c r="Q38" s="36">
        <v>117.30304699999999</v>
      </c>
      <c r="R38" s="36">
        <v>113.73637749999999</v>
      </c>
      <c r="S38" s="36">
        <v>18.169450999999999</v>
      </c>
      <c r="T38" s="36">
        <v>10.676729999999999</v>
      </c>
      <c r="U38" s="208">
        <v>3.6044489999999998</v>
      </c>
      <c r="V38" s="112"/>
      <c r="W38" s="210">
        <f t="shared" si="0"/>
        <v>-0.66240140942030001</v>
      </c>
    </row>
    <row r="39" spans="1:24" x14ac:dyDescent="0.25">
      <c r="A39" s="25" t="str">
        <f>IF(desc!$B$1=1,desc!$A54,IF(desc!$B$1=2,desc!$B54,IF(desc!$B$1=3,desc!$C54,desc!$D54)))</f>
        <v>Comunicazioni stabilite tramite accesso VoIP</v>
      </c>
      <c r="B39" s="36"/>
      <c r="C39" s="36"/>
      <c r="D39" s="36"/>
      <c r="E39" s="36"/>
      <c r="F39" s="36"/>
      <c r="G39" s="36"/>
      <c r="H39" s="36"/>
      <c r="I39" s="36"/>
      <c r="J39" s="36"/>
      <c r="K39" s="36"/>
      <c r="L39" s="36"/>
      <c r="M39" s="36"/>
      <c r="N39" s="36"/>
      <c r="O39" s="36"/>
      <c r="P39" s="36"/>
      <c r="Q39" s="36"/>
      <c r="R39" s="36"/>
      <c r="S39" s="36"/>
      <c r="T39" s="36"/>
      <c r="U39" s="208"/>
      <c r="V39" s="112"/>
      <c r="W39" s="210"/>
    </row>
    <row r="40" spans="1:24" x14ac:dyDescent="0.25">
      <c r="A40" s="10" t="str">
        <f>IF(desc!$B$1=1,desc!$A55,IF(desc!$B$1=2,desc!$B55,IF(desc!$B$1=3,desc!$C55,desc!$D55)))</f>
        <v>A livello nazionale</v>
      </c>
      <c r="B40" s="36" t="s">
        <v>16</v>
      </c>
      <c r="C40" s="36" t="s">
        <v>16</v>
      </c>
      <c r="D40" s="36" t="s">
        <v>16</v>
      </c>
      <c r="E40" s="36" t="s">
        <v>16</v>
      </c>
      <c r="F40" s="36" t="s">
        <v>16</v>
      </c>
      <c r="G40" s="36">
        <v>13</v>
      </c>
      <c r="H40" s="36">
        <v>39.590084999999995</v>
      </c>
      <c r="I40" s="36">
        <v>54.488759000000009</v>
      </c>
      <c r="J40" s="36">
        <v>65.107632999999979</v>
      </c>
      <c r="K40" s="36">
        <v>69.240133999999998</v>
      </c>
      <c r="L40" s="36">
        <v>74.66654110000006</v>
      </c>
      <c r="M40" s="36">
        <v>102.85396700000004</v>
      </c>
      <c r="N40" s="36">
        <v>117.11000800000001</v>
      </c>
      <c r="O40" s="36">
        <v>133.04889699999998</v>
      </c>
      <c r="P40" s="36">
        <v>89.783156499999976</v>
      </c>
      <c r="Q40" s="36">
        <v>148.39222599999997</v>
      </c>
      <c r="R40" s="36">
        <v>203.08914599999997</v>
      </c>
      <c r="S40" s="36">
        <v>251.41379500000002</v>
      </c>
      <c r="T40" s="36">
        <v>421.01841999999994</v>
      </c>
      <c r="U40" s="208">
        <v>458.95226649999972</v>
      </c>
      <c r="V40" s="112"/>
      <c r="W40" s="210">
        <f t="shared" si="0"/>
        <v>9.0100206304512265E-2</v>
      </c>
    </row>
    <row r="41" spans="1:24" x14ac:dyDescent="0.25">
      <c r="A41" s="10" t="str">
        <f>IF(desc!$B$1=1,desc!$A56,IF(desc!$B$1=2,desc!$B56,IF(desc!$B$1=3,desc!$C56,desc!$D56)))</f>
        <v>A livello internazionale</v>
      </c>
      <c r="B41" s="36" t="s">
        <v>16</v>
      </c>
      <c r="C41" s="36" t="s">
        <v>16</v>
      </c>
      <c r="D41" s="36" t="s">
        <v>16</v>
      </c>
      <c r="E41" s="36" t="s">
        <v>16</v>
      </c>
      <c r="F41" s="36" t="s">
        <v>16</v>
      </c>
      <c r="G41" s="36">
        <v>2</v>
      </c>
      <c r="H41" s="36">
        <v>4.7277400000000016</v>
      </c>
      <c r="I41" s="36">
        <v>7.6166209999999976</v>
      </c>
      <c r="J41" s="36">
        <v>11.120915999999998</v>
      </c>
      <c r="K41" s="36">
        <v>12.748697</v>
      </c>
      <c r="L41" s="36">
        <v>12.121402499999993</v>
      </c>
      <c r="M41" s="36">
        <v>32.369696000000005</v>
      </c>
      <c r="N41" s="36">
        <v>44.111826000000001</v>
      </c>
      <c r="O41" s="36">
        <v>82.705833000000013</v>
      </c>
      <c r="P41" s="36">
        <v>24.366301200000017</v>
      </c>
      <c r="Q41" s="36">
        <v>27.621148999999999</v>
      </c>
      <c r="R41" s="36">
        <v>90.806983000000045</v>
      </c>
      <c r="S41" s="36">
        <v>37.985618000000009</v>
      </c>
      <c r="T41" s="36">
        <v>53.922903999999988</v>
      </c>
      <c r="U41" s="208">
        <v>30.074953000000004</v>
      </c>
      <c r="V41" s="112"/>
      <c r="W41" s="210">
        <f t="shared" si="0"/>
        <v>-0.44226013866018771</v>
      </c>
    </row>
    <row r="42" spans="1:24" x14ac:dyDescent="0.25">
      <c r="A42" s="10" t="str">
        <f>IF(desc!$B$1=1,desc!$A57,IF(desc!$B$1=2,desc!$B57,IF(desc!$B$1=3,desc!$C57,desc!D57)))</f>
        <v>Totale</v>
      </c>
      <c r="B42" s="36" t="s">
        <v>16</v>
      </c>
      <c r="C42" s="36" t="s">
        <v>16</v>
      </c>
      <c r="D42" s="36" t="s">
        <v>16</v>
      </c>
      <c r="E42" s="36" t="s">
        <v>16</v>
      </c>
      <c r="F42" s="36" t="s">
        <v>16</v>
      </c>
      <c r="G42" s="36">
        <v>14</v>
      </c>
      <c r="H42" s="36">
        <v>44.317824999999999</v>
      </c>
      <c r="I42" s="36">
        <v>62.105380000000004</v>
      </c>
      <c r="J42" s="36">
        <v>76.228548999999973</v>
      </c>
      <c r="K42" s="36">
        <v>81.988831000000005</v>
      </c>
      <c r="L42" s="36">
        <v>86.787943600000048</v>
      </c>
      <c r="M42" s="36">
        <v>135.22366300000004</v>
      </c>
      <c r="N42" s="36">
        <v>161.221834</v>
      </c>
      <c r="O42" s="36">
        <v>215.75473</v>
      </c>
      <c r="P42" s="36">
        <v>114.1494577</v>
      </c>
      <c r="Q42" s="36">
        <v>176.01337499999997</v>
      </c>
      <c r="R42" s="36">
        <v>293.89612900000003</v>
      </c>
      <c r="S42" s="36">
        <v>289.39941300000004</v>
      </c>
      <c r="T42" s="36">
        <v>474.9413239999999</v>
      </c>
      <c r="U42" s="208">
        <v>489.02721949999972</v>
      </c>
      <c r="V42" s="112"/>
      <c r="W42" s="210">
        <f t="shared" si="0"/>
        <v>2.9658180470309686E-2</v>
      </c>
    </row>
    <row r="43" spans="1:24" ht="13.15" customHeight="1" x14ac:dyDescent="0.25">
      <c r="A43" s="34" t="str">
        <f>IF(desc!$B$1=1,desc!$A58,IF(desc!$B$1=2,desc!$B58,IF(desc!$B$1=3,desc!$C58,desc!$D58)))</f>
        <v>Comunicazioni dalla rete fissa verso rete mobile, totale</v>
      </c>
      <c r="B43" s="36"/>
      <c r="C43" s="36"/>
      <c r="D43" s="36"/>
      <c r="E43" s="36"/>
      <c r="F43" s="36"/>
      <c r="G43" s="36"/>
      <c r="H43" s="36"/>
      <c r="I43" s="36"/>
      <c r="J43" s="36"/>
      <c r="K43" s="36"/>
      <c r="L43" s="36"/>
      <c r="M43" s="36"/>
      <c r="N43" s="36"/>
      <c r="O43" s="36"/>
      <c r="P43" s="36"/>
      <c r="Q43" s="36"/>
      <c r="R43" s="36"/>
      <c r="S43" s="36"/>
      <c r="T43" s="36"/>
      <c r="U43" s="208"/>
      <c r="V43" s="112"/>
      <c r="W43" s="210"/>
    </row>
    <row r="44" spans="1:24" x14ac:dyDescent="0.25">
      <c r="A44" s="10" t="str">
        <f>IF(desc!$B$1=1,desc!$A59,IF(desc!$B$1=2,desc!$B59,IF(desc!$B$1=3,desc!$C59,desc!$D59)))</f>
        <v>A livello nazionale</v>
      </c>
      <c r="B44" s="36">
        <v>582</v>
      </c>
      <c r="C44" s="36">
        <v>731</v>
      </c>
      <c r="D44" s="36">
        <v>967</v>
      </c>
      <c r="E44" s="36">
        <v>985</v>
      </c>
      <c r="F44" s="36">
        <v>1041</v>
      </c>
      <c r="G44" s="36">
        <v>1052</v>
      </c>
      <c r="H44" s="36">
        <v>1021.465009</v>
      </c>
      <c r="I44" s="36">
        <v>1007.196658</v>
      </c>
      <c r="J44" s="36">
        <v>954.12127799999996</v>
      </c>
      <c r="K44" s="36">
        <v>926.84120800000005</v>
      </c>
      <c r="L44" s="36">
        <v>867.43286439999986</v>
      </c>
      <c r="M44" s="36">
        <v>873.16882899999985</v>
      </c>
      <c r="N44" s="36">
        <v>848.89308600000004</v>
      </c>
      <c r="O44" s="36">
        <v>879.12467100000003</v>
      </c>
      <c r="P44" s="36">
        <v>766.67268450000017</v>
      </c>
      <c r="Q44" s="36">
        <v>640.34582599999999</v>
      </c>
      <c r="R44" s="36">
        <v>669.59887749999996</v>
      </c>
      <c r="S44" s="36">
        <v>624.39934900000003</v>
      </c>
      <c r="T44" s="36">
        <v>588.87964699999998</v>
      </c>
      <c r="U44" s="208">
        <v>533.02825649999977</v>
      </c>
      <c r="V44" s="112"/>
      <c r="W44" s="210">
        <f t="shared" si="0"/>
        <v>-9.4843472319905475E-2</v>
      </c>
    </row>
    <row r="45" spans="1:24" x14ac:dyDescent="0.25">
      <c r="A45" s="10" t="str">
        <f>IF(desc!$B$1=1,desc!$A60,IF(desc!$B$1=2,desc!$B60,IF(desc!$B$1=3,desc!$C60,desc!$D60)))</f>
        <v>A livello internazionale</v>
      </c>
      <c r="B45" s="36">
        <v>17</v>
      </c>
      <c r="C45" s="36">
        <v>24</v>
      </c>
      <c r="D45" s="36">
        <v>64</v>
      </c>
      <c r="E45" s="36">
        <v>66</v>
      </c>
      <c r="F45" s="36">
        <v>80</v>
      </c>
      <c r="G45" s="36">
        <v>97</v>
      </c>
      <c r="H45" s="36">
        <v>104.59594999999999</v>
      </c>
      <c r="I45" s="36">
        <v>104.77994999999999</v>
      </c>
      <c r="J45" s="36">
        <v>140.85022499999999</v>
      </c>
      <c r="K45" s="36">
        <v>104.867808</v>
      </c>
      <c r="L45" s="36">
        <v>100.44987069999999</v>
      </c>
      <c r="M45" s="36">
        <v>117.71888800000001</v>
      </c>
      <c r="N45" s="36">
        <v>127.03398100000001</v>
      </c>
      <c r="O45" s="36">
        <v>170.84442900000002</v>
      </c>
      <c r="P45" s="36">
        <v>93.167209200000002</v>
      </c>
      <c r="Q45" s="36">
        <v>66.287430999999998</v>
      </c>
      <c r="R45" s="36">
        <v>127.62262900000005</v>
      </c>
      <c r="S45" s="36">
        <v>60.091515000000015</v>
      </c>
      <c r="T45" s="36">
        <v>65.698589999999996</v>
      </c>
      <c r="U45" s="208">
        <v>34.327412000000002</v>
      </c>
      <c r="V45" s="112"/>
      <c r="W45" s="210">
        <f t="shared" si="0"/>
        <v>-0.47750154150949048</v>
      </c>
    </row>
    <row r="46" spans="1:24" x14ac:dyDescent="0.25">
      <c r="A46" s="10" t="str">
        <f>IF(desc!$B$1=1,desc!$A61,IF(desc!$B$1=2,desc!$B61,IF(desc!$B$1=3,desc!$C61,desc!$D61)))</f>
        <v>Totale delle comunicazioni dalla rete fissa verso rete mobile</v>
      </c>
      <c r="B46" s="36">
        <v>599</v>
      </c>
      <c r="C46" s="36">
        <v>754</v>
      </c>
      <c r="D46" s="36">
        <v>1031</v>
      </c>
      <c r="E46" s="36">
        <v>1051</v>
      </c>
      <c r="F46" s="36">
        <v>1121</v>
      </c>
      <c r="G46" s="36">
        <v>1149</v>
      </c>
      <c r="H46" s="36">
        <v>1126.0609590000001</v>
      </c>
      <c r="I46" s="36">
        <v>1111.9766079999999</v>
      </c>
      <c r="J46" s="36">
        <v>1094.971503</v>
      </c>
      <c r="K46" s="36">
        <v>1031.709016</v>
      </c>
      <c r="L46" s="36">
        <v>967.88273509999999</v>
      </c>
      <c r="M46" s="36">
        <v>990.88771699999984</v>
      </c>
      <c r="N46" s="36">
        <v>975.92706700000008</v>
      </c>
      <c r="O46" s="36">
        <v>1049.9691</v>
      </c>
      <c r="P46" s="36">
        <v>859.83989370000006</v>
      </c>
      <c r="Q46" s="36">
        <v>706.63325699999996</v>
      </c>
      <c r="R46" s="36">
        <v>797.22150650000003</v>
      </c>
      <c r="S46" s="36">
        <v>684.4908640000001</v>
      </c>
      <c r="T46" s="36">
        <v>654.57823699999994</v>
      </c>
      <c r="U46" s="208">
        <v>567.35566849999975</v>
      </c>
      <c r="V46" s="151"/>
      <c r="W46" s="210">
        <f t="shared" si="0"/>
        <v>-0.13325002813987566</v>
      </c>
      <c r="X46" s="151"/>
    </row>
    <row r="47" spans="1:24" ht="26" x14ac:dyDescent="0.25">
      <c r="A47" s="34" t="str">
        <f>IF(desc!$B$1=1,desc!$A62,IF(desc!$B$1=2,desc!$B62,IF(desc!$B$1=3,desc!$C62,desc!$D62)))</f>
        <v>Comunicazioni stabilite dalla rete fissa verso rete indeterminata (fisse o mobile)</v>
      </c>
      <c r="B47" s="36"/>
      <c r="C47" s="36"/>
      <c r="D47" s="36"/>
      <c r="E47" s="36"/>
      <c r="F47" s="36"/>
      <c r="G47" s="36"/>
      <c r="H47" s="36"/>
      <c r="I47" s="36"/>
      <c r="J47" s="36"/>
      <c r="K47" s="36"/>
      <c r="L47" s="36"/>
      <c r="M47" s="36"/>
      <c r="N47" s="36"/>
      <c r="O47" s="36"/>
      <c r="P47" s="36"/>
      <c r="Q47" s="36"/>
      <c r="R47" s="36"/>
      <c r="S47" s="36"/>
      <c r="T47" s="36"/>
      <c r="U47" s="208"/>
      <c r="W47" s="210"/>
    </row>
    <row r="48" spans="1:24" x14ac:dyDescent="0.25">
      <c r="A48" s="10" t="str">
        <f>IF(desc!$B$1=1,desc!$A63,IF(desc!$B$1=2,desc!$B63,IF(desc!$B$1=3,desc!$C63,desc!$D63)))</f>
        <v>A livello nazionale</v>
      </c>
      <c r="B48" s="36">
        <v>841</v>
      </c>
      <c r="C48" s="36">
        <v>20</v>
      </c>
      <c r="D48" s="36">
        <v>69</v>
      </c>
      <c r="E48" s="36">
        <v>0</v>
      </c>
      <c r="F48" s="36">
        <v>113</v>
      </c>
      <c r="G48" s="36">
        <v>204</v>
      </c>
      <c r="H48" s="36">
        <v>215.53491299999999</v>
      </c>
      <c r="I48" s="36">
        <v>267.6429839999999</v>
      </c>
      <c r="J48" s="36">
        <v>234.57104400000003</v>
      </c>
      <c r="K48" s="36">
        <v>194.21200000000002</v>
      </c>
      <c r="L48" s="36">
        <v>239.47684409999999</v>
      </c>
      <c r="M48" s="36">
        <v>155.70069899999996</v>
      </c>
      <c r="N48" s="36">
        <v>126.74120200000002</v>
      </c>
      <c r="O48" s="36">
        <v>89.575828999999985</v>
      </c>
      <c r="P48" s="36">
        <v>55.742785000000005</v>
      </c>
      <c r="Q48" s="36">
        <v>75.017934000000025</v>
      </c>
      <c r="R48" s="36">
        <v>72.161928000000003</v>
      </c>
      <c r="S48" s="36">
        <v>42.658271999999997</v>
      </c>
      <c r="T48" s="36">
        <v>42.500612999999994</v>
      </c>
      <c r="U48" s="208">
        <v>59.186909000000007</v>
      </c>
      <c r="V48" s="112"/>
      <c r="W48" s="210">
        <f t="shared" si="0"/>
        <v>0.39261306654565231</v>
      </c>
    </row>
    <row r="49" spans="1:23" x14ac:dyDescent="0.25">
      <c r="A49" s="10" t="str">
        <f>IF(desc!$B$1=1,desc!$A64,IF(desc!$B$1=2,desc!$B64,IF(desc!$B$1=3,desc!$C64,desc!$D64)))</f>
        <v>A livello internazionale</v>
      </c>
      <c r="B49" s="36">
        <v>148</v>
      </c>
      <c r="C49" s="36">
        <v>27</v>
      </c>
      <c r="D49" s="36">
        <v>44</v>
      </c>
      <c r="E49" s="36">
        <v>124</v>
      </c>
      <c r="F49" s="36">
        <v>0</v>
      </c>
      <c r="G49" s="36">
        <v>15</v>
      </c>
      <c r="H49" s="36">
        <v>13.143999999999998</v>
      </c>
      <c r="I49" s="36">
        <v>15.6867</v>
      </c>
      <c r="J49" s="36">
        <v>11.124229999999999</v>
      </c>
      <c r="K49" s="36">
        <v>12</v>
      </c>
      <c r="L49" s="36">
        <v>10.661532000000003</v>
      </c>
      <c r="M49" s="36">
        <v>10.169993</v>
      </c>
      <c r="N49" s="36">
        <v>8.9689999999999994</v>
      </c>
      <c r="O49" s="36">
        <v>7.9324250000000003</v>
      </c>
      <c r="P49" s="36">
        <v>6.5002180000000003</v>
      </c>
      <c r="Q49" s="36">
        <v>5.3124210000000005</v>
      </c>
      <c r="R49" s="36">
        <v>24.964125299999999</v>
      </c>
      <c r="S49" s="36">
        <v>4.14201</v>
      </c>
      <c r="T49" s="36">
        <v>3.8771050000000002</v>
      </c>
      <c r="U49" s="208">
        <v>5.5611009999999998</v>
      </c>
      <c r="V49" s="112"/>
      <c r="W49" s="210">
        <f t="shared" si="0"/>
        <v>0.43434366621486897</v>
      </c>
    </row>
    <row r="50" spans="1:23" x14ac:dyDescent="0.25">
      <c r="A50" s="10" t="str">
        <f>IF(desc!$B$1=1,desc!$A65,IF(desc!$B$1=2,desc!$B65,IF(desc!$B$1=3,desc!$C65,desc!$D65)))</f>
        <v>Totale delle comunicazioni stabilite dalla rete fissa verso rete indeterminata</v>
      </c>
      <c r="B50" s="36">
        <v>989</v>
      </c>
      <c r="C50" s="36">
        <v>47</v>
      </c>
      <c r="D50" s="36">
        <v>113</v>
      </c>
      <c r="E50" s="36">
        <v>124</v>
      </c>
      <c r="F50" s="36">
        <v>113</v>
      </c>
      <c r="G50" s="36">
        <v>219</v>
      </c>
      <c r="H50" s="36">
        <v>228.67891299999999</v>
      </c>
      <c r="I50" s="36">
        <v>283.32968399999987</v>
      </c>
      <c r="J50" s="36">
        <v>245.69527400000004</v>
      </c>
      <c r="K50" s="36">
        <v>206.21200000000002</v>
      </c>
      <c r="L50" s="36">
        <v>250.13837609999999</v>
      </c>
      <c r="M50" s="36">
        <v>165.87069199999996</v>
      </c>
      <c r="N50" s="36">
        <v>135.71020200000001</v>
      </c>
      <c r="O50" s="36">
        <v>97.50825399999998</v>
      </c>
      <c r="P50" s="36">
        <v>62.243003000000002</v>
      </c>
      <c r="Q50" s="36">
        <v>80.330355000000026</v>
      </c>
      <c r="R50" s="36">
        <v>97.126053299999995</v>
      </c>
      <c r="S50" s="36">
        <v>46.800281999999996</v>
      </c>
      <c r="T50" s="36">
        <v>46.377717999999994</v>
      </c>
      <c r="U50" s="208">
        <v>64.748010000000008</v>
      </c>
      <c r="V50" s="112"/>
      <c r="W50" s="210">
        <f t="shared" si="0"/>
        <v>0.39610167969023435</v>
      </c>
    </row>
    <row r="51" spans="1:23" ht="26" x14ac:dyDescent="0.25">
      <c r="A51" s="34" t="str">
        <f>IF(desc!$B$1=1,desc!$A66,IF(desc!$B$1=2,desc!$B66,IF(desc!$B$1=3,desc!$C66,desc!$D66)))</f>
        <v>Comunicazioni stabilite dalla rete fissa verso ogni tipo di rete (fissa, mobile o indeterminata)</v>
      </c>
      <c r="B51" s="36"/>
      <c r="C51" s="36"/>
      <c r="D51" s="36"/>
      <c r="E51" s="36"/>
      <c r="F51" s="36"/>
      <c r="G51" s="36"/>
      <c r="H51" s="36"/>
      <c r="I51" s="36"/>
      <c r="J51" s="36"/>
      <c r="K51" s="36"/>
      <c r="L51" s="36"/>
      <c r="M51" s="36"/>
      <c r="N51" s="36"/>
      <c r="O51" s="36"/>
      <c r="P51" s="36"/>
      <c r="Q51" s="36"/>
      <c r="R51" s="36"/>
      <c r="S51" s="36"/>
      <c r="T51" s="36"/>
      <c r="U51" s="208"/>
      <c r="W51" s="210"/>
    </row>
    <row r="52" spans="1:23" x14ac:dyDescent="0.25">
      <c r="A52" s="10" t="str">
        <f>IF(desc!$B$1=1,desc!$A67,IF(desc!$B$1=2,desc!$B67,IF(desc!$B$1=3,desc!$C67,desc!$D67)))</f>
        <v>A livello locale (zona urbana)</v>
      </c>
      <c r="B52" s="36">
        <v>3048</v>
      </c>
      <c r="C52" s="36">
        <v>3039</v>
      </c>
      <c r="D52" s="36">
        <v>2851</v>
      </c>
      <c r="E52" s="36">
        <v>2575</v>
      </c>
      <c r="F52" s="36">
        <v>2423</v>
      </c>
      <c r="G52" s="36">
        <v>2281</v>
      </c>
      <c r="H52" s="36">
        <v>2231.6914690000003</v>
      </c>
      <c r="I52" s="36">
        <v>1935.1102647999999</v>
      </c>
      <c r="J52" s="36">
        <v>1954.4662115999997</v>
      </c>
      <c r="K52" s="36">
        <v>1873.5516430000002</v>
      </c>
      <c r="L52" s="36">
        <v>1821.6196098000003</v>
      </c>
      <c r="M52" s="36">
        <v>1827.9931060000001</v>
      </c>
      <c r="N52" s="36">
        <v>1616.0977540000001</v>
      </c>
      <c r="O52" s="36">
        <v>1567.5627939999999</v>
      </c>
      <c r="P52" s="36">
        <v>1319.9734719999999</v>
      </c>
      <c r="Q52" s="36">
        <v>990.17179699999997</v>
      </c>
      <c r="R52" s="36">
        <v>950.27586900000006</v>
      </c>
      <c r="S52" s="36">
        <v>808.05617789999997</v>
      </c>
      <c r="T52" s="36">
        <v>742.15672199999983</v>
      </c>
      <c r="U52" s="208" t="s">
        <v>17</v>
      </c>
      <c r="V52" s="112"/>
      <c r="W52" s="212" t="s">
        <v>17</v>
      </c>
    </row>
    <row r="53" spans="1:23" x14ac:dyDescent="0.25">
      <c r="A53" s="10" t="str">
        <f>IF(desc!$B$1=1,desc!$A68,IF(desc!$B$1=2,desc!$B68,IF(desc!$B$1=3,desc!$C68,desc!$D68)))</f>
        <v>A livello nazionale (zona interurbana)</v>
      </c>
      <c r="B53" s="36">
        <v>3050</v>
      </c>
      <c r="C53" s="36">
        <v>1975</v>
      </c>
      <c r="D53" s="36">
        <v>2356</v>
      </c>
      <c r="E53" s="36">
        <v>2326</v>
      </c>
      <c r="F53" s="36">
        <v>2517</v>
      </c>
      <c r="G53" s="36">
        <v>2778</v>
      </c>
      <c r="H53" s="36">
        <v>2690.4382429999991</v>
      </c>
      <c r="I53" s="36">
        <v>2646.4360545999998</v>
      </c>
      <c r="J53" s="36">
        <v>2328.9230773999998</v>
      </c>
      <c r="K53" s="36">
        <v>2110.3457960000001</v>
      </c>
      <c r="L53" s="36">
        <v>2060.8253638999995</v>
      </c>
      <c r="M53" s="36">
        <v>2004.0619330999998</v>
      </c>
      <c r="N53" s="36">
        <v>1917.6867710099996</v>
      </c>
      <c r="O53" s="36">
        <v>1956.0494059999999</v>
      </c>
      <c r="P53" s="36">
        <v>1643.3585125000002</v>
      </c>
      <c r="Q53" s="36">
        <v>1275.8928389999999</v>
      </c>
      <c r="R53" s="36">
        <v>1252.2981674999996</v>
      </c>
      <c r="S53" s="36">
        <v>1112.2748180999999</v>
      </c>
      <c r="T53" s="36">
        <v>1125.3257110000002</v>
      </c>
      <c r="U53" s="208" t="s">
        <v>17</v>
      </c>
      <c r="V53" s="112"/>
      <c r="W53" s="212" t="s">
        <v>17</v>
      </c>
    </row>
    <row r="54" spans="1:23" x14ac:dyDescent="0.25">
      <c r="A54" s="207" t="str">
        <f>IF(desc!$B$1=1,desc!$A69,IF(desc!$B$1=2,desc!$B69,IF(desc!$B$1=3,desc!$C69,desc!$D69)))</f>
        <v>A livello nazionale (zona urbana e zona interurbana)</v>
      </c>
      <c r="B54" s="36">
        <v>6098</v>
      </c>
      <c r="C54" s="36">
        <v>5014</v>
      </c>
      <c r="D54" s="36">
        <v>5207</v>
      </c>
      <c r="E54" s="36">
        <v>4901</v>
      </c>
      <c r="F54" s="36">
        <v>4940</v>
      </c>
      <c r="G54" s="36">
        <v>5059</v>
      </c>
      <c r="H54" s="36">
        <v>4922.1297119999999</v>
      </c>
      <c r="I54" s="36">
        <v>4581.5463193999994</v>
      </c>
      <c r="J54" s="36">
        <v>4283.3892889999997</v>
      </c>
      <c r="K54" s="36">
        <v>3983.8974390000003</v>
      </c>
      <c r="L54" s="36">
        <v>3882.4449736999995</v>
      </c>
      <c r="M54" s="36">
        <v>3832.0550390999997</v>
      </c>
      <c r="N54" s="36">
        <v>3533.7845250099999</v>
      </c>
      <c r="O54" s="36">
        <v>3523.6121999999996</v>
      </c>
      <c r="P54" s="36">
        <v>2963.3319845000001</v>
      </c>
      <c r="Q54" s="36">
        <v>2266.0646360000001</v>
      </c>
      <c r="R54" s="36">
        <v>2202.5740364999997</v>
      </c>
      <c r="S54" s="36">
        <v>1920.3309959999999</v>
      </c>
      <c r="T54" s="36">
        <v>1867.4824330000001</v>
      </c>
      <c r="U54" s="208">
        <v>1656.5075884999999</v>
      </c>
      <c r="V54" s="112"/>
      <c r="W54" s="210">
        <f t="shared" si="0"/>
        <v>-0.11297286698492881</v>
      </c>
    </row>
    <row r="55" spans="1:23" x14ac:dyDescent="0.25">
      <c r="A55" s="10" t="str">
        <f>IF(desc!$B$1=1,desc!$A70,IF(desc!$B$1=2,desc!$B70,IF(desc!$B$1=3,desc!$C70,desc!$D70)))</f>
        <v>A livello internazionale</v>
      </c>
      <c r="B55" s="36">
        <v>760</v>
      </c>
      <c r="C55" s="36">
        <v>631</v>
      </c>
      <c r="D55" s="36">
        <v>658</v>
      </c>
      <c r="E55" s="36">
        <v>663</v>
      </c>
      <c r="F55" s="36">
        <v>621</v>
      </c>
      <c r="G55" s="36">
        <v>708</v>
      </c>
      <c r="H55" s="36">
        <v>578.93603299999995</v>
      </c>
      <c r="I55" s="36">
        <v>559.88210800000002</v>
      </c>
      <c r="J55" s="36">
        <v>619.13259700000003</v>
      </c>
      <c r="K55" s="36">
        <v>473.12593599999991</v>
      </c>
      <c r="L55" s="36">
        <v>452.88518679999999</v>
      </c>
      <c r="M55" s="36">
        <v>471.99524709999992</v>
      </c>
      <c r="N55" s="36">
        <v>470.45309201000003</v>
      </c>
      <c r="O55" s="36">
        <v>564.6748849999999</v>
      </c>
      <c r="P55" s="36">
        <v>409.70087020000005</v>
      </c>
      <c r="Q55" s="36">
        <v>246.99230870000002</v>
      </c>
      <c r="R55" s="36">
        <v>349.82263530000012</v>
      </c>
      <c r="S55" s="36">
        <v>222.18932900000001</v>
      </c>
      <c r="T55" s="36">
        <v>227.29006100000001</v>
      </c>
      <c r="U55" s="208">
        <v>136.48961000000008</v>
      </c>
      <c r="V55" s="112"/>
      <c r="W55" s="210">
        <f>(U55-T55)/ABS(T55)</f>
        <v>-0.3994915158212744</v>
      </c>
    </row>
    <row r="56" spans="1:23" ht="25" x14ac:dyDescent="0.25">
      <c r="A56" s="10" t="str">
        <f>IF(desc!$B$1=1,desc!$A71,IF(desc!$B$1=2,desc!$B71,IF(desc!$B$1=3,desc!$C71,desc!$D71)))</f>
        <v>Totale delle comunicazioni stabilite dalla rete fissa verso ogni tipo di rete (fissa, mobile o indeterminata)</v>
      </c>
      <c r="B56" s="239">
        <v>6858</v>
      </c>
      <c r="C56" s="239">
        <v>5645</v>
      </c>
      <c r="D56" s="239">
        <v>5865</v>
      </c>
      <c r="E56" s="239">
        <v>5564</v>
      </c>
      <c r="F56" s="239">
        <v>5561</v>
      </c>
      <c r="G56" s="239">
        <v>5767</v>
      </c>
      <c r="H56" s="239">
        <v>5501.0657449999999</v>
      </c>
      <c r="I56" s="239">
        <v>5141.4284273999992</v>
      </c>
      <c r="J56" s="239">
        <v>4902.5218859999995</v>
      </c>
      <c r="K56" s="239">
        <v>4457.0233750000007</v>
      </c>
      <c r="L56" s="239">
        <v>4335.3301604999997</v>
      </c>
      <c r="M56" s="239">
        <v>4304.0502861999994</v>
      </c>
      <c r="N56" s="239">
        <v>4004.23761702</v>
      </c>
      <c r="O56" s="239">
        <v>4088.2870849999995</v>
      </c>
      <c r="P56" s="239">
        <v>3373.0328546999999</v>
      </c>
      <c r="Q56" s="239">
        <v>2513.0569447000003</v>
      </c>
      <c r="R56" s="239">
        <v>2552.3966717999997</v>
      </c>
      <c r="S56" s="239">
        <v>2142.520325</v>
      </c>
      <c r="T56" s="239">
        <v>2094.7724940000003</v>
      </c>
      <c r="U56" s="209">
        <v>1792.9971985</v>
      </c>
      <c r="V56" s="112"/>
      <c r="W56" s="222">
        <f>(U56-T56)/ABS(T56)</f>
        <v>-0.14406113139463453</v>
      </c>
    </row>
    <row r="57" spans="1:23" x14ac:dyDescent="0.25">
      <c r="A57" s="11" t="str">
        <f>IF(desc!$B$1=1,desc!$A72,IF(desc!$B$1=2,desc!$B72,IF(desc!$B$1=3,desc!$C72,desc!$D72)))</f>
        <v>Utile indicazione:</v>
      </c>
    </row>
    <row r="58" spans="1:23" x14ac:dyDescent="0.25">
      <c r="A58" s="11" t="str">
        <f>IF(desc!$B$1=1,desc!$A73,IF(desc!$B$1=2,desc!$B73,IF(desc!$B$1=3,desc!$C73,desc!$D73)))</f>
        <v xml:space="preserve">a) Informazione non rilevata prima del 2004. </v>
      </c>
    </row>
    <row r="59" spans="1:23" x14ac:dyDescent="0.25">
      <c r="A59" s="11" t="str">
        <f>IF(desc!$B$1=1,desc!$A74,IF(desc!$B$1=2,desc!$B74,IF(desc!$B$1=3,desc!$C74,desc!$D74)))</f>
        <v>b) Informazione non rileverà pìu da 2018.</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W59"/>
  <sheetViews>
    <sheetView showGridLines="0" workbookViewId="0">
      <pane xSplit="1" ySplit="4" topLeftCell="B52"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60.54296875" style="3" customWidth="1"/>
    <col min="2" max="13" width="11.54296875" style="3" customWidth="1"/>
    <col min="14" max="16384" width="11.54296875" style="3"/>
  </cols>
  <sheetData>
    <row r="1" spans="1:23" ht="34.9" customHeight="1" x14ac:dyDescent="0.25">
      <c r="A1" s="97" t="str">
        <f>IF(desc!$B$1=1,desc!$A76,IF(desc!$B$1=2,desc!$B76,IF(desc!$B$1=3,desc!$C76,desc!$D76)))</f>
        <v>Tabella SF2B: Trasmissione vocale e trasmissione dati su collegamenti privati (ISDN, PSTN o VoIP)</v>
      </c>
    </row>
    <row r="2" spans="1:23" ht="19.149999999999999" customHeight="1" x14ac:dyDescent="0.25">
      <c r="A2" s="91" t="str">
        <f>IF(desc!$B$1=1,desc!$A77,IF(desc!$B$1=2,desc!$B77,IF(desc!$B$1=3,desc!$C77,desc!$D77)))</f>
        <v>Durata delle comunicazioni</v>
      </c>
      <c r="B2" s="4"/>
      <c r="C2" s="4"/>
      <c r="D2" s="4"/>
      <c r="E2" s="4"/>
      <c r="F2" s="4"/>
      <c r="G2" s="4"/>
      <c r="H2" s="4"/>
      <c r="I2" s="4"/>
      <c r="J2" s="4"/>
      <c r="K2" s="4"/>
      <c r="L2" s="4"/>
      <c r="M2" s="4"/>
      <c r="N2" s="4"/>
      <c r="O2" s="4"/>
      <c r="P2" s="4"/>
      <c r="Q2" s="4"/>
    </row>
    <row r="3" spans="1:23" ht="4.9000000000000004" customHeight="1" x14ac:dyDescent="0.25">
      <c r="A3" s="9"/>
      <c r="B3" s="4"/>
      <c r="C3" s="4"/>
      <c r="D3" s="4"/>
      <c r="E3" s="4"/>
      <c r="F3" s="4"/>
      <c r="G3" s="4"/>
      <c r="H3" s="4"/>
      <c r="I3" s="4"/>
      <c r="J3" s="4"/>
      <c r="K3" s="4"/>
      <c r="L3" s="4"/>
      <c r="M3" s="4"/>
      <c r="N3" s="4"/>
      <c r="O3" s="4"/>
      <c r="P3" s="4"/>
      <c r="Q3" s="4"/>
    </row>
    <row r="4" spans="1:23" ht="13.15" customHeight="1" x14ac:dyDescent="0.3">
      <c r="A4" s="25" t="str">
        <f>IF(desc!$B$1=1,desc!$A78,IF(desc!$B$1=2,desc!$B78,IF(desc!$B$1=3,desc!$C78,desc!$D78)))</f>
        <v>Durata delle comunicazioni (in milioni di minuti)</v>
      </c>
      <c r="B4" s="5">
        <v>1999</v>
      </c>
      <c r="C4" s="5">
        <v>2000</v>
      </c>
      <c r="D4" s="5">
        <v>2001</v>
      </c>
      <c r="E4" s="5">
        <v>2002</v>
      </c>
      <c r="F4" s="5">
        <v>2003</v>
      </c>
      <c r="G4" s="5">
        <v>2004</v>
      </c>
      <c r="H4" s="5">
        <v>2005</v>
      </c>
      <c r="I4" s="5">
        <v>2006</v>
      </c>
      <c r="J4" s="5">
        <v>2007</v>
      </c>
      <c r="K4" s="5">
        <v>2008</v>
      </c>
      <c r="L4" s="5">
        <v>2009</v>
      </c>
      <c r="M4" s="5">
        <v>2010</v>
      </c>
      <c r="N4" s="5">
        <v>2011</v>
      </c>
      <c r="O4" s="5">
        <v>2012</v>
      </c>
      <c r="P4" s="5">
        <v>2013</v>
      </c>
      <c r="Q4" s="5">
        <v>2014</v>
      </c>
      <c r="R4" s="5">
        <v>2015</v>
      </c>
      <c r="S4" s="5">
        <v>2016</v>
      </c>
      <c r="T4" s="5">
        <v>2017</v>
      </c>
      <c r="U4" s="171">
        <v>2018</v>
      </c>
      <c r="W4" s="89" t="str">
        <f>IF(desc!$B$1=1,desc!$A134,IF(desc!$B$1=2,desc!$B134,IF(desc!$B$1=3,desc!$C134,desc!$D134)))</f>
        <v>Var. 17-18</v>
      </c>
    </row>
    <row r="5" spans="1:23" ht="13" x14ac:dyDescent="0.25">
      <c r="A5" s="34" t="str">
        <f>IF(desc!$B$1=1,desc!$A79,IF(desc!$B$1=2,desc!$B79,IF(desc!$B$1=3,desc!$C79,desc!$D79)))</f>
        <v>Comunicazioni dalla rete fissa verso rete fissa</v>
      </c>
      <c r="B5" s="35"/>
      <c r="C5" s="35"/>
      <c r="D5" s="35"/>
      <c r="E5" s="35"/>
      <c r="F5" s="35"/>
      <c r="G5" s="35"/>
      <c r="H5" s="35"/>
      <c r="I5" s="35"/>
      <c r="J5" s="35"/>
      <c r="K5" s="35"/>
      <c r="L5" s="35"/>
      <c r="M5" s="35"/>
      <c r="N5" s="35"/>
      <c r="O5" s="35"/>
      <c r="P5" s="35"/>
      <c r="Q5" s="35"/>
      <c r="R5" s="35"/>
      <c r="S5" s="30"/>
      <c r="T5" s="35"/>
      <c r="U5" s="213"/>
      <c r="V5" s="31"/>
      <c r="W5" s="211"/>
    </row>
    <row r="6" spans="1:23" x14ac:dyDescent="0.25">
      <c r="A6" s="25" t="str">
        <f>IF(desc!$B$1=1,desc!$A80,IF(desc!$B$1=2,desc!$B80,IF(desc!$B$1=3,desc!$C80,desc!$D80)))</f>
        <v>Comunicazioni stabilite in modo diretto (senza prefisso)</v>
      </c>
      <c r="B6" s="35"/>
      <c r="C6" s="35"/>
      <c r="D6" s="35"/>
      <c r="E6" s="35"/>
      <c r="F6" s="35"/>
      <c r="G6" s="35"/>
      <c r="H6" s="35"/>
      <c r="I6" s="35"/>
      <c r="J6" s="35"/>
      <c r="K6" s="35"/>
      <c r="L6" s="35"/>
      <c r="M6" s="35"/>
      <c r="N6" s="35"/>
      <c r="O6" s="35"/>
      <c r="P6" s="35"/>
      <c r="Q6" s="35"/>
      <c r="R6" s="35"/>
      <c r="S6" s="30"/>
      <c r="T6" s="35"/>
      <c r="U6" s="213"/>
      <c r="W6" s="210"/>
    </row>
    <row r="7" spans="1:23" x14ac:dyDescent="0.25">
      <c r="A7" s="10" t="str">
        <f>IF(desc!$B$1=1,desc!$A81,IF(desc!$B$1=2,desc!$B81,IF(desc!$B$1=3,desc!$C81,desc!$D81)))</f>
        <v>A livello locale (zona urbana)</v>
      </c>
      <c r="B7" s="35">
        <v>10932</v>
      </c>
      <c r="C7" s="35">
        <v>10924</v>
      </c>
      <c r="D7" s="35">
        <v>9963</v>
      </c>
      <c r="E7" s="35">
        <v>7906</v>
      </c>
      <c r="F7" s="35">
        <v>6675</v>
      </c>
      <c r="G7" s="35">
        <v>6006</v>
      </c>
      <c r="H7" s="35">
        <v>5495.0043770000011</v>
      </c>
      <c r="I7" s="35">
        <v>5129.9862410000005</v>
      </c>
      <c r="J7" s="35">
        <v>4982.4230207000001</v>
      </c>
      <c r="K7" s="35">
        <v>5010.4000000000005</v>
      </c>
      <c r="L7" s="35">
        <v>4966.1540150000001</v>
      </c>
      <c r="M7" s="35">
        <v>4940.7693999999992</v>
      </c>
      <c r="N7" s="35">
        <v>4499.8982000000005</v>
      </c>
      <c r="O7" s="35">
        <v>4415.1436999999996</v>
      </c>
      <c r="P7" s="35">
        <v>3771.2249999999995</v>
      </c>
      <c r="Q7" s="35">
        <v>3392.3736549999999</v>
      </c>
      <c r="R7" s="35">
        <v>2846.7440000000001</v>
      </c>
      <c r="S7" s="30">
        <v>2285.335</v>
      </c>
      <c r="T7" s="35">
        <v>664.86935199999994</v>
      </c>
      <c r="U7" s="213" t="s">
        <v>17</v>
      </c>
      <c r="V7" s="114"/>
      <c r="W7" s="216" t="s">
        <v>17</v>
      </c>
    </row>
    <row r="8" spans="1:23" x14ac:dyDescent="0.25">
      <c r="A8" s="10" t="str">
        <f>IF(desc!$B$1=1,desc!$A82,IF(desc!$B$1=2,desc!$B82,IF(desc!$B$1=3,desc!$C82,desc!$D82)))</f>
        <v>A livello nazionale (zona interurbana)</v>
      </c>
      <c r="B8" s="35">
        <v>5124</v>
      </c>
      <c r="C8" s="35">
        <v>3383</v>
      </c>
      <c r="D8" s="35">
        <v>3383</v>
      </c>
      <c r="E8" s="35">
        <v>3285</v>
      </c>
      <c r="F8" s="35">
        <v>3197</v>
      </c>
      <c r="G8" s="35">
        <v>3463</v>
      </c>
      <c r="H8" s="35">
        <v>3050.9516230000008</v>
      </c>
      <c r="I8" s="35">
        <v>3115.1877019999993</v>
      </c>
      <c r="J8" s="35">
        <v>2964.5590063</v>
      </c>
      <c r="K8" s="35">
        <v>2682.4999999999991</v>
      </c>
      <c r="L8" s="35">
        <v>2323.2119529999982</v>
      </c>
      <c r="M8" s="35">
        <v>2276.4456881000015</v>
      </c>
      <c r="N8" s="35">
        <v>2088.2398100100008</v>
      </c>
      <c r="O8" s="35">
        <v>2123.3904899999998</v>
      </c>
      <c r="P8" s="35">
        <v>1912.1013800000001</v>
      </c>
      <c r="Q8" s="35">
        <v>1253.4488559999995</v>
      </c>
      <c r="R8" s="35">
        <v>1045.6870000000004</v>
      </c>
      <c r="S8" s="30">
        <v>1000.3379999999997</v>
      </c>
      <c r="T8" s="35">
        <v>1320.0698260000001</v>
      </c>
      <c r="U8" s="213" t="s">
        <v>17</v>
      </c>
      <c r="V8" s="114"/>
      <c r="W8" s="216" t="s">
        <v>17</v>
      </c>
    </row>
    <row r="9" spans="1:23" x14ac:dyDescent="0.25">
      <c r="A9" s="207" t="str">
        <f>IF(desc!$B$1=1,desc!$A83,IF(desc!$B$1=2,desc!$B83,IF(desc!$B$1=3,desc!$C83,desc!$D83)))</f>
        <v>A livello nazionale (zona urbana e zona interurbana)</v>
      </c>
      <c r="B9" s="35">
        <v>16056</v>
      </c>
      <c r="C9" s="35">
        <v>14307</v>
      </c>
      <c r="D9" s="35">
        <v>13346</v>
      </c>
      <c r="E9" s="35">
        <v>11191</v>
      </c>
      <c r="F9" s="35">
        <v>9872</v>
      </c>
      <c r="G9" s="35">
        <v>9469</v>
      </c>
      <c r="H9" s="35">
        <v>8545.9560000000019</v>
      </c>
      <c r="I9" s="35">
        <v>8245.1739429999998</v>
      </c>
      <c r="J9" s="35">
        <v>7946.982027</v>
      </c>
      <c r="K9" s="35">
        <v>7692.9</v>
      </c>
      <c r="L9" s="35">
        <v>7289.3659679999982</v>
      </c>
      <c r="M9" s="35">
        <v>7217.2150881000007</v>
      </c>
      <c r="N9" s="35">
        <v>6588.1380100100014</v>
      </c>
      <c r="O9" s="35">
        <v>6538.5341899999994</v>
      </c>
      <c r="P9" s="35">
        <v>5683.3263799999995</v>
      </c>
      <c r="Q9" s="35">
        <v>4645.8225109999994</v>
      </c>
      <c r="R9" s="35">
        <v>3892.4310000000005</v>
      </c>
      <c r="S9" s="30">
        <v>3285.6729999999998</v>
      </c>
      <c r="T9" s="35">
        <v>1984.9391780000001</v>
      </c>
      <c r="U9" s="213">
        <v>923.80099999999993</v>
      </c>
      <c r="V9" s="114"/>
      <c r="W9" s="210">
        <f t="shared" ref="W9:W56" si="0">(U9-T9)/ABS(T9)</f>
        <v>-0.53459480761984346</v>
      </c>
    </row>
    <row r="10" spans="1:23" x14ac:dyDescent="0.25">
      <c r="A10" s="10" t="str">
        <f>IF(desc!$B$1=1,desc!$A84,IF(desc!$B$1=2,desc!$B84,IF(desc!$B$1=3,desc!$C84,desc!$D84)))</f>
        <v>A livello internazionale</v>
      </c>
      <c r="B10" s="35">
        <v>1488</v>
      </c>
      <c r="C10" s="35">
        <v>1407</v>
      </c>
      <c r="D10" s="35">
        <v>1445</v>
      </c>
      <c r="E10" s="35">
        <v>1316</v>
      </c>
      <c r="F10" s="35">
        <v>1383</v>
      </c>
      <c r="G10" s="35">
        <v>1479</v>
      </c>
      <c r="H10" s="35">
        <v>1235.3149999999998</v>
      </c>
      <c r="I10" s="35">
        <v>1201.0524508999999</v>
      </c>
      <c r="J10" s="35">
        <v>1456.9186</v>
      </c>
      <c r="K10" s="35">
        <v>1191.7999999999997</v>
      </c>
      <c r="L10" s="35">
        <v>1151.507691</v>
      </c>
      <c r="M10" s="35">
        <v>1101.3222641</v>
      </c>
      <c r="N10" s="35">
        <v>1037.8046910099999</v>
      </c>
      <c r="O10" s="35">
        <v>1052.83575</v>
      </c>
      <c r="P10" s="35">
        <v>902.64553000000001</v>
      </c>
      <c r="Q10" s="35">
        <v>665.1656832000001</v>
      </c>
      <c r="R10" s="35">
        <v>495.59500000000003</v>
      </c>
      <c r="S10" s="30">
        <v>516.57100000000003</v>
      </c>
      <c r="T10" s="35">
        <v>344.34069300000004</v>
      </c>
      <c r="U10" s="213">
        <v>140.58000000000001</v>
      </c>
      <c r="V10" s="119"/>
      <c r="W10" s="210">
        <f t="shared" si="0"/>
        <v>-0.59174154301884963</v>
      </c>
    </row>
    <row r="11" spans="1:23" x14ac:dyDescent="0.25">
      <c r="A11" s="10" t="str">
        <f>IF(desc!$B$1=1,desc!$A85,IF(desc!$B$1=2,desc!$B85,IF(desc!$B$1=3,desc!$C85,desc!$D85)))</f>
        <v>Totale</v>
      </c>
      <c r="B11" s="35">
        <v>17545</v>
      </c>
      <c r="C11" s="35">
        <v>15714</v>
      </c>
      <c r="D11" s="35">
        <v>14790</v>
      </c>
      <c r="E11" s="35">
        <v>12507</v>
      </c>
      <c r="F11" s="35">
        <v>11255</v>
      </c>
      <c r="G11" s="35">
        <v>10948</v>
      </c>
      <c r="H11" s="35">
        <v>18327.227000000003</v>
      </c>
      <c r="I11" s="35">
        <v>17691.400336899998</v>
      </c>
      <c r="J11" s="35">
        <v>17350.882654000001</v>
      </c>
      <c r="K11" s="35">
        <v>16577.599999999999</v>
      </c>
      <c r="L11" s="35">
        <v>15730.239626999997</v>
      </c>
      <c r="M11" s="35">
        <v>15535.752440300001</v>
      </c>
      <c r="N11" s="35">
        <v>14214.080711030003</v>
      </c>
      <c r="O11" s="35">
        <v>14129.904129999999</v>
      </c>
      <c r="P11" s="35">
        <v>12269.298289999999</v>
      </c>
      <c r="Q11" s="35">
        <v>9956.8107051999996</v>
      </c>
      <c r="R11" s="35">
        <v>8280.4570000000003</v>
      </c>
      <c r="S11" s="30">
        <v>7087.9169999999995</v>
      </c>
      <c r="T11" s="35">
        <v>4314.2190490000003</v>
      </c>
      <c r="U11" s="213">
        <v>1064.3809999999999</v>
      </c>
      <c r="V11" s="119"/>
      <c r="W11" s="210">
        <f t="shared" si="0"/>
        <v>-0.75328535989689382</v>
      </c>
    </row>
    <row r="12" spans="1:23" x14ac:dyDescent="0.25">
      <c r="A12" s="25" t="str">
        <f>IF(desc!$B$1=1,desc!$A86,IF(desc!$B$1=2,desc!$B86,IF(desc!$B$1=3,desc!$C86,desc!$D86)))</f>
        <v>Comunicazioni stabilite in modo indiretto (con prefisso)</v>
      </c>
      <c r="B12" s="35"/>
      <c r="C12" s="35"/>
      <c r="D12" s="35"/>
      <c r="E12" s="35"/>
      <c r="F12" s="35"/>
      <c r="G12" s="35"/>
      <c r="H12" s="35"/>
      <c r="I12" s="35"/>
      <c r="J12" s="35"/>
      <c r="K12" s="35"/>
      <c r="L12" s="35"/>
      <c r="M12" s="35"/>
      <c r="N12" s="35"/>
      <c r="O12" s="35"/>
      <c r="P12" s="35"/>
      <c r="Q12" s="35"/>
      <c r="R12" s="35"/>
      <c r="S12" s="30"/>
      <c r="T12" s="35"/>
      <c r="U12" s="213"/>
      <c r="V12" s="115"/>
      <c r="W12" s="210"/>
    </row>
    <row r="13" spans="1:23" x14ac:dyDescent="0.25">
      <c r="A13" s="10" t="str">
        <f>IF(desc!$B$1=1,desc!$A87,IF(desc!$B$1=2,desc!$B87,IF(desc!$B$1=3,desc!$C87,desc!$D87)))</f>
        <v>A livello locale (zona urbana)</v>
      </c>
      <c r="B13" s="35">
        <v>1390</v>
      </c>
      <c r="C13" s="35">
        <v>1579</v>
      </c>
      <c r="D13" s="35">
        <v>1968</v>
      </c>
      <c r="E13" s="35">
        <v>2767</v>
      </c>
      <c r="F13" s="35">
        <v>2841</v>
      </c>
      <c r="G13" s="35">
        <v>2580</v>
      </c>
      <c r="H13" s="35">
        <v>2489.8642080000004</v>
      </c>
      <c r="I13" s="35">
        <v>1654.0926539999998</v>
      </c>
      <c r="J13" s="35">
        <v>1962.6098409999997</v>
      </c>
      <c r="K13" s="35">
        <v>1640.9424770000003</v>
      </c>
      <c r="L13" s="35">
        <v>1450.1865114999994</v>
      </c>
      <c r="M13" s="35">
        <v>1228.3404099999998</v>
      </c>
      <c r="N13" s="35">
        <v>873.91885700000046</v>
      </c>
      <c r="O13" s="35">
        <v>670.5782777999998</v>
      </c>
      <c r="P13" s="35">
        <v>522.75504899999976</v>
      </c>
      <c r="Q13" s="35">
        <v>447.90182000000016</v>
      </c>
      <c r="R13" s="35">
        <v>364.80004300000007</v>
      </c>
      <c r="S13" s="30">
        <v>71.122171000000009</v>
      </c>
      <c r="T13" s="35">
        <v>32.025146999999997</v>
      </c>
      <c r="U13" s="213" t="s">
        <v>17</v>
      </c>
      <c r="V13" s="152"/>
      <c r="W13" s="216" t="s">
        <v>17</v>
      </c>
    </row>
    <row r="14" spans="1:23" x14ac:dyDescent="0.25">
      <c r="A14" s="10" t="str">
        <f>IF(desc!$B$1=1,desc!$A88,IF(desc!$B$1=2,desc!$B88,IF(desc!$B$1=3,desc!$C88,desc!$D88)))</f>
        <v>A livello nazionale (zona interurbana)</v>
      </c>
      <c r="B14" s="35">
        <v>1048</v>
      </c>
      <c r="C14" s="35">
        <v>1327</v>
      </c>
      <c r="D14" s="35">
        <v>1927</v>
      </c>
      <c r="E14" s="35">
        <v>2257</v>
      </c>
      <c r="F14" s="35">
        <v>1926</v>
      </c>
      <c r="G14" s="35">
        <v>1768</v>
      </c>
      <c r="H14" s="35">
        <v>1782.9284428000024</v>
      </c>
      <c r="I14" s="35">
        <v>2152.079472800001</v>
      </c>
      <c r="J14" s="35">
        <v>1469.0982978</v>
      </c>
      <c r="K14" s="35">
        <v>902.02815600000099</v>
      </c>
      <c r="L14" s="35">
        <v>943.79077150000035</v>
      </c>
      <c r="M14" s="35">
        <v>891.99805100000003</v>
      </c>
      <c r="N14" s="35">
        <v>873.75906999999904</v>
      </c>
      <c r="O14" s="35">
        <v>926.34953040000005</v>
      </c>
      <c r="P14" s="35">
        <v>740.39620400000001</v>
      </c>
      <c r="Q14" s="35">
        <v>627.92611199999976</v>
      </c>
      <c r="R14" s="35">
        <v>526.01455299999986</v>
      </c>
      <c r="S14" s="30">
        <v>96.364763000000011</v>
      </c>
      <c r="T14" s="35">
        <v>253.86243300000001</v>
      </c>
      <c r="U14" s="213" t="s">
        <v>17</v>
      </c>
      <c r="V14" s="152"/>
      <c r="W14" s="216" t="s">
        <v>17</v>
      </c>
    </row>
    <row r="15" spans="1:23" x14ac:dyDescent="0.25">
      <c r="A15" s="207" t="str">
        <f>IF(desc!$B$1=1,desc!$A89,IF(desc!$B$1=2,desc!$B89,IF(desc!$B$1=3,desc!$C89,desc!$D89)))</f>
        <v>A livello nazionale (zona urbana e zona interurbana)</v>
      </c>
      <c r="B15" s="35">
        <v>2438</v>
      </c>
      <c r="C15" s="35">
        <v>2906</v>
      </c>
      <c r="D15" s="35">
        <v>3895</v>
      </c>
      <c r="E15" s="35">
        <v>5024</v>
      </c>
      <c r="F15" s="35">
        <v>4767</v>
      </c>
      <c r="G15" s="35">
        <v>4348</v>
      </c>
      <c r="H15" s="35">
        <v>4272.7926508000028</v>
      </c>
      <c r="I15" s="35">
        <v>3806.172126800001</v>
      </c>
      <c r="J15" s="35">
        <v>3431.7081387999997</v>
      </c>
      <c r="K15" s="35">
        <v>2542.9706330000013</v>
      </c>
      <c r="L15" s="35">
        <v>2393.9772829999997</v>
      </c>
      <c r="M15" s="35">
        <v>2120.3384609999998</v>
      </c>
      <c r="N15" s="35">
        <v>1747.6779269999995</v>
      </c>
      <c r="O15" s="35">
        <v>1596.9278081999998</v>
      </c>
      <c r="P15" s="35">
        <v>1263.1512529999998</v>
      </c>
      <c r="Q15" s="35">
        <v>1075.8279319999999</v>
      </c>
      <c r="R15" s="35">
        <v>890.81459599999994</v>
      </c>
      <c r="S15" s="30">
        <v>167.48693400000002</v>
      </c>
      <c r="T15" s="35">
        <v>285.88758000000001</v>
      </c>
      <c r="U15" s="213">
        <v>12.524198999999999</v>
      </c>
      <c r="V15" s="152"/>
      <c r="W15" s="210">
        <f t="shared" si="0"/>
        <v>-0.9561918744423944</v>
      </c>
    </row>
    <row r="16" spans="1:23" x14ac:dyDescent="0.25">
      <c r="A16" s="10" t="str">
        <f>IF(desc!$B$1=1,desc!$A90,IF(desc!$B$1=2,desc!$B90,IF(desc!$B$1=3,desc!$C90,desc!$D90)))</f>
        <v>A livello internazionale</v>
      </c>
      <c r="B16" s="35">
        <v>674</v>
      </c>
      <c r="C16" s="35">
        <v>980</v>
      </c>
      <c r="D16" s="35">
        <v>1095</v>
      </c>
      <c r="E16" s="35">
        <v>1086</v>
      </c>
      <c r="F16" s="35">
        <v>1089</v>
      </c>
      <c r="G16" s="35">
        <v>1175</v>
      </c>
      <c r="H16" s="35">
        <v>1029.6736119000004</v>
      </c>
      <c r="I16" s="35">
        <v>935.59670700000015</v>
      </c>
      <c r="J16" s="35">
        <v>773.20903329999999</v>
      </c>
      <c r="K16" s="35">
        <v>647.69409400000029</v>
      </c>
      <c r="L16" s="35">
        <v>550.84791480000013</v>
      </c>
      <c r="M16" s="35">
        <v>489.60474099999999</v>
      </c>
      <c r="N16" s="35">
        <v>432.06642199999999</v>
      </c>
      <c r="O16" s="35">
        <v>384.09217500000011</v>
      </c>
      <c r="P16" s="35">
        <v>294.85279699999995</v>
      </c>
      <c r="Q16" s="35">
        <v>240.58092099999993</v>
      </c>
      <c r="R16" s="35">
        <v>203.79873199999997</v>
      </c>
      <c r="S16" s="30">
        <v>60.154043000000001</v>
      </c>
      <c r="T16" s="35">
        <v>37.987088999999997</v>
      </c>
      <c r="U16" s="213">
        <v>9.6439259999999987</v>
      </c>
      <c r="V16" s="152"/>
      <c r="W16" s="210">
        <f t="shared" si="0"/>
        <v>-0.74612621672589863</v>
      </c>
    </row>
    <row r="17" spans="1:23" x14ac:dyDescent="0.25">
      <c r="A17" s="10" t="str">
        <f>IF(desc!$B$1=1,desc!$A91,IF(desc!$B$1=2,desc!$B91,IF(desc!$B$1=3,desc!$C91,desc!$D91)))</f>
        <v>Totale</v>
      </c>
      <c r="B17" s="35">
        <v>3112</v>
      </c>
      <c r="C17" s="35">
        <v>3885</v>
      </c>
      <c r="D17" s="35">
        <v>4989</v>
      </c>
      <c r="E17" s="35">
        <v>6110</v>
      </c>
      <c r="F17" s="35">
        <v>5857</v>
      </c>
      <c r="G17" s="35">
        <v>5523</v>
      </c>
      <c r="H17" s="35">
        <v>9575.2589135000053</v>
      </c>
      <c r="I17" s="35">
        <v>8547.9409606000027</v>
      </c>
      <c r="J17" s="35">
        <v>7636.625310899999</v>
      </c>
      <c r="K17" s="35">
        <v>5733.6353600000029</v>
      </c>
      <c r="L17" s="35">
        <v>5338.8024807999991</v>
      </c>
      <c r="M17" s="35">
        <v>4730.2816629999998</v>
      </c>
      <c r="N17" s="35">
        <v>3927.4222759999989</v>
      </c>
      <c r="O17" s="35">
        <v>3577.9477913999999</v>
      </c>
      <c r="P17" s="35">
        <v>2821.1553029999995</v>
      </c>
      <c r="Q17" s="35">
        <v>2392.2367849999996</v>
      </c>
      <c r="R17" s="35">
        <v>1985.4279239999998</v>
      </c>
      <c r="S17" s="30">
        <v>395.12791100000004</v>
      </c>
      <c r="T17" s="35">
        <v>609.762249</v>
      </c>
      <c r="U17" s="213">
        <v>22.168124999999996</v>
      </c>
      <c r="V17" s="116"/>
      <c r="W17" s="210">
        <f t="shared" si="0"/>
        <v>-0.96364464176594178</v>
      </c>
    </row>
    <row r="18" spans="1:23" x14ac:dyDescent="0.25">
      <c r="A18" s="25" t="str">
        <f>IF(desc!$B$1=1,desc!$A92,IF(desc!$B$1=2,desc!$B92,IF(desc!$B$1=3,desc!$C92,desc!$D92)))</f>
        <v>Comunicazioni stabilite tramite accesso VoIP</v>
      </c>
      <c r="B18" s="35"/>
      <c r="C18" s="35"/>
      <c r="D18" s="35"/>
      <c r="E18" s="35"/>
      <c r="F18" s="35"/>
      <c r="G18" s="35"/>
      <c r="H18" s="35"/>
      <c r="I18" s="35"/>
      <c r="J18" s="35"/>
      <c r="K18" s="35"/>
      <c r="L18" s="35"/>
      <c r="M18" s="35"/>
      <c r="N18" s="35"/>
      <c r="O18" s="35"/>
      <c r="P18" s="35"/>
      <c r="Q18" s="35"/>
      <c r="R18" s="35"/>
      <c r="S18" s="30"/>
      <c r="T18" s="35"/>
      <c r="U18" s="213"/>
      <c r="V18" s="152"/>
      <c r="W18" s="210"/>
    </row>
    <row r="19" spans="1:23" x14ac:dyDescent="0.25">
      <c r="A19" s="10" t="str">
        <f>IF(desc!$B$1=1,desc!$A93,IF(desc!$B$1=2,desc!$B93,IF(desc!$B$1=3,desc!$C93,desc!$D93)))</f>
        <v>A livello locale (zona urbana)</v>
      </c>
      <c r="B19" s="35" t="s">
        <v>16</v>
      </c>
      <c r="C19" s="35" t="s">
        <v>16</v>
      </c>
      <c r="D19" s="35" t="s">
        <v>16</v>
      </c>
      <c r="E19" s="35" t="s">
        <v>16</v>
      </c>
      <c r="F19" s="35" t="s">
        <v>16</v>
      </c>
      <c r="G19" s="35">
        <v>79</v>
      </c>
      <c r="H19" s="35">
        <v>367.60949929999998</v>
      </c>
      <c r="I19" s="35">
        <v>460.24273199999999</v>
      </c>
      <c r="J19" s="35">
        <v>554.92992999999967</v>
      </c>
      <c r="K19" s="35">
        <v>678.55109100000016</v>
      </c>
      <c r="L19" s="35">
        <v>806.36609179999982</v>
      </c>
      <c r="M19" s="35">
        <v>979.90618499999982</v>
      </c>
      <c r="N19" s="35">
        <v>1033.4968789999994</v>
      </c>
      <c r="O19" s="35">
        <v>1111.2340753999999</v>
      </c>
      <c r="P19" s="35">
        <v>986.24927981999997</v>
      </c>
      <c r="Q19" s="35">
        <v>1087.02095893</v>
      </c>
      <c r="R19" s="35">
        <v>1336.3828309999997</v>
      </c>
      <c r="S19" s="30">
        <v>1618.7751086666701</v>
      </c>
      <c r="T19" s="35">
        <v>2202.6453622934014</v>
      </c>
      <c r="U19" s="213" t="s">
        <v>17</v>
      </c>
      <c r="V19" s="116"/>
      <c r="W19" s="216" t="s">
        <v>17</v>
      </c>
    </row>
    <row r="20" spans="1:23" x14ac:dyDescent="0.25">
      <c r="A20" s="10" t="str">
        <f>IF(desc!$B$1=1,desc!$A94,IF(desc!$B$1=2,desc!$B94,IF(desc!$B$1=3,desc!$C94,desc!$D94)))</f>
        <v>A livello nazionale (zona interurbana)</v>
      </c>
      <c r="B20" s="35" t="s">
        <v>16</v>
      </c>
      <c r="C20" s="35" t="s">
        <v>16</v>
      </c>
      <c r="D20" s="35" t="s">
        <v>16</v>
      </c>
      <c r="E20" s="35" t="s">
        <v>16</v>
      </c>
      <c r="F20" s="35" t="s">
        <v>16</v>
      </c>
      <c r="G20" s="35">
        <v>72</v>
      </c>
      <c r="H20" s="35">
        <v>80.590500700000007</v>
      </c>
      <c r="I20" s="35">
        <v>311.91496100000012</v>
      </c>
      <c r="J20" s="35">
        <v>298.65599560000021</v>
      </c>
      <c r="K20" s="35">
        <v>146.25119399999971</v>
      </c>
      <c r="L20" s="35">
        <v>286.16351520000035</v>
      </c>
      <c r="M20" s="35">
        <v>311.8989339999996</v>
      </c>
      <c r="N20" s="35">
        <v>378.25690100000088</v>
      </c>
      <c r="O20" s="35">
        <v>481.11392602000024</v>
      </c>
      <c r="P20" s="35">
        <v>409.19773114999964</v>
      </c>
      <c r="Q20" s="35">
        <v>627.28299022000033</v>
      </c>
      <c r="R20" s="35">
        <v>764.65627899999959</v>
      </c>
      <c r="S20" s="30">
        <v>889.17486488333066</v>
      </c>
      <c r="T20" s="35">
        <v>1296.769166253298</v>
      </c>
      <c r="U20" s="213" t="s">
        <v>17</v>
      </c>
      <c r="V20" s="116"/>
      <c r="W20" s="216" t="s">
        <v>17</v>
      </c>
    </row>
    <row r="21" spans="1:23" x14ac:dyDescent="0.25">
      <c r="A21" s="207" t="str">
        <f>IF(desc!$B$1=1,desc!$A95,IF(desc!$B$1=2,desc!$B95,IF(desc!$B$1=3,desc!$C95,desc!$D95)))</f>
        <v>A livello nazionale (zona urbana e zona interurbana)</v>
      </c>
      <c r="B21" s="35" t="s">
        <v>16</v>
      </c>
      <c r="C21" s="35" t="s">
        <v>16</v>
      </c>
      <c r="D21" s="35" t="s">
        <v>16</v>
      </c>
      <c r="E21" s="35" t="s">
        <v>16</v>
      </c>
      <c r="F21" s="35" t="s">
        <v>16</v>
      </c>
      <c r="G21" s="35">
        <v>151</v>
      </c>
      <c r="H21" s="35">
        <v>448.2</v>
      </c>
      <c r="I21" s="35">
        <v>772.15769300000011</v>
      </c>
      <c r="J21" s="35">
        <v>853.58592559999988</v>
      </c>
      <c r="K21" s="35">
        <v>824.80228499999987</v>
      </c>
      <c r="L21" s="35">
        <v>1092.5296070000002</v>
      </c>
      <c r="M21" s="35">
        <v>1291.8051189999994</v>
      </c>
      <c r="N21" s="35">
        <v>1411.7537800000002</v>
      </c>
      <c r="O21" s="35">
        <v>1592.3480014200002</v>
      </c>
      <c r="P21" s="35">
        <v>1395.4470109699996</v>
      </c>
      <c r="Q21" s="35">
        <v>1714.3039491500003</v>
      </c>
      <c r="R21" s="35">
        <v>2101.0391099999993</v>
      </c>
      <c r="S21" s="30">
        <v>2507.9499735500008</v>
      </c>
      <c r="T21" s="35">
        <v>3499.4145285466993</v>
      </c>
      <c r="U21" s="213">
        <v>3838.2513099833013</v>
      </c>
      <c r="V21" s="116"/>
      <c r="W21" s="210">
        <f t="shared" si="0"/>
        <v>9.6826705916809544E-2</v>
      </c>
    </row>
    <row r="22" spans="1:23" x14ac:dyDescent="0.25">
      <c r="A22" s="10" t="str">
        <f>IF(desc!$B$1=1,desc!$A96,IF(desc!$B$1=2,desc!$B96,IF(desc!$B$1=3,desc!$C96,desc!$D96)))</f>
        <v>A livello internazionale</v>
      </c>
      <c r="B22" s="35" t="s">
        <v>16</v>
      </c>
      <c r="C22" s="35" t="s">
        <v>16</v>
      </c>
      <c r="D22" s="35" t="s">
        <v>16</v>
      </c>
      <c r="E22" s="35" t="s">
        <v>16</v>
      </c>
      <c r="F22" s="35" t="s">
        <v>16</v>
      </c>
      <c r="G22" s="35">
        <v>32</v>
      </c>
      <c r="H22" s="35">
        <v>82.697818999999967</v>
      </c>
      <c r="I22" s="35">
        <v>119.00865999999999</v>
      </c>
      <c r="J22" s="35">
        <v>181.11021999999997</v>
      </c>
      <c r="K22" s="35">
        <v>190.72693900000004</v>
      </c>
      <c r="L22" s="35">
        <v>219.24799100000001</v>
      </c>
      <c r="M22" s="35">
        <v>209.20602799999992</v>
      </c>
      <c r="N22" s="35">
        <v>262.14901499999996</v>
      </c>
      <c r="O22" s="35">
        <v>453.32729101699988</v>
      </c>
      <c r="P22" s="35">
        <v>358.97602723</v>
      </c>
      <c r="Q22" s="35">
        <v>449.31594081999998</v>
      </c>
      <c r="R22" s="35">
        <v>545.22296599999981</v>
      </c>
      <c r="S22" s="30">
        <v>841.28892120000273</v>
      </c>
      <c r="T22" s="35">
        <v>577.23676587659963</v>
      </c>
      <c r="U22" s="213">
        <v>546.52454991669981</v>
      </c>
      <c r="V22" s="116"/>
      <c r="W22" s="210">
        <f t="shared" si="0"/>
        <v>-5.3205578326702446E-2</v>
      </c>
    </row>
    <row r="23" spans="1:23" x14ac:dyDescent="0.25">
      <c r="A23" s="10" t="str">
        <f>IF(desc!$B$1=1,desc!$A97,IF(desc!$B$1=2,desc!$B97,IF(desc!$B$1=3,desc!$C97,desc!$D97)))</f>
        <v>Totale</v>
      </c>
      <c r="B23" s="35" t="s">
        <v>16</v>
      </c>
      <c r="C23" s="35" t="s">
        <v>16</v>
      </c>
      <c r="D23" s="35" t="s">
        <v>16</v>
      </c>
      <c r="E23" s="35" t="s">
        <v>16</v>
      </c>
      <c r="F23" s="35" t="s">
        <v>16</v>
      </c>
      <c r="G23" s="35">
        <v>183</v>
      </c>
      <c r="H23" s="35">
        <v>979.09781899999996</v>
      </c>
      <c r="I23" s="35">
        <v>1663.3240460000002</v>
      </c>
      <c r="J23" s="35">
        <v>1888.2820711999998</v>
      </c>
      <c r="K23" s="35">
        <v>1840.3315089999999</v>
      </c>
      <c r="L23" s="35">
        <v>2404.3072050000005</v>
      </c>
      <c r="M23" s="35">
        <v>2792.8162659999989</v>
      </c>
      <c r="N23" s="35">
        <v>3085.6565750000004</v>
      </c>
      <c r="O23" s="35">
        <v>3638.0232938570002</v>
      </c>
      <c r="P23" s="35">
        <v>3149.8700491699992</v>
      </c>
      <c r="Q23" s="35">
        <v>3877.9238391200006</v>
      </c>
      <c r="R23" s="35">
        <v>4747.3011859999988</v>
      </c>
      <c r="S23" s="30">
        <v>5857.1888683000043</v>
      </c>
      <c r="T23" s="35">
        <v>7576.0658229699984</v>
      </c>
      <c r="U23" s="213">
        <v>4384.7758599000008</v>
      </c>
      <c r="V23" s="116"/>
      <c r="W23" s="210">
        <f t="shared" si="0"/>
        <v>-0.42123313572517718</v>
      </c>
    </row>
    <row r="24" spans="1:23" ht="13" x14ac:dyDescent="0.25">
      <c r="A24" s="34" t="str">
        <f>IF(desc!$B$1=1,desc!$A98,IF(desc!$B$1=2,desc!$B98,IF(desc!$B$1=3,desc!$C98,desc!$D98)))</f>
        <v>Comunicazioni dalla rete fissa verso rete fissa, totale</v>
      </c>
      <c r="B24" s="35"/>
      <c r="C24" s="35"/>
      <c r="D24" s="35"/>
      <c r="E24" s="35"/>
      <c r="F24" s="35"/>
      <c r="G24" s="35"/>
      <c r="H24" s="35"/>
      <c r="I24" s="35"/>
      <c r="J24" s="35"/>
      <c r="K24" s="35"/>
      <c r="L24" s="35"/>
      <c r="M24" s="35"/>
      <c r="N24" s="35"/>
      <c r="O24" s="35"/>
      <c r="P24" s="35"/>
      <c r="Q24" s="35"/>
      <c r="R24" s="35"/>
      <c r="S24" s="30"/>
      <c r="T24" s="35"/>
      <c r="U24" s="213"/>
      <c r="V24" s="152"/>
      <c r="W24" s="210"/>
    </row>
    <row r="25" spans="1:23" x14ac:dyDescent="0.25">
      <c r="A25" s="207" t="str">
        <f>IF(desc!$B$1=1,desc!$A99,IF(desc!$B$1=2,desc!$B99,IF(desc!$B$1=3,desc!$C99,desc!$D99)))</f>
        <v>A livello locale (zona urbana)</v>
      </c>
      <c r="B25" s="35">
        <v>12323</v>
      </c>
      <c r="C25" s="35">
        <v>12503</v>
      </c>
      <c r="D25" s="35">
        <v>11930</v>
      </c>
      <c r="E25" s="35">
        <v>10672</v>
      </c>
      <c r="F25" s="35">
        <v>9516</v>
      </c>
      <c r="G25" s="35">
        <v>8665</v>
      </c>
      <c r="H25" s="35">
        <v>8352.4780843000026</v>
      </c>
      <c r="I25" s="35">
        <v>7244.3216270000003</v>
      </c>
      <c r="J25" s="35">
        <v>7499.9627916999989</v>
      </c>
      <c r="K25" s="35">
        <v>7329.8935680000013</v>
      </c>
      <c r="L25" s="35">
        <v>7222.7066182999988</v>
      </c>
      <c r="M25" s="35">
        <v>7149.0159949999988</v>
      </c>
      <c r="N25" s="35">
        <v>6407.3139360000005</v>
      </c>
      <c r="O25" s="35">
        <v>6196.9560531999996</v>
      </c>
      <c r="P25" s="35">
        <v>5280.229328819999</v>
      </c>
      <c r="Q25" s="35">
        <v>4927.2964339299997</v>
      </c>
      <c r="R25" s="35">
        <v>4547.9268739999998</v>
      </c>
      <c r="S25" s="30">
        <v>3975.2322796666704</v>
      </c>
      <c r="T25" s="35">
        <v>2899.5398612934014</v>
      </c>
      <c r="U25" s="213" t="s">
        <v>17</v>
      </c>
      <c r="V25" s="116"/>
      <c r="W25" s="216" t="s">
        <v>17</v>
      </c>
    </row>
    <row r="26" spans="1:23" x14ac:dyDescent="0.25">
      <c r="A26" s="207" t="str">
        <f>IF(desc!$B$1=1,desc!$A100,IF(desc!$B$1=2,desc!$B100,IF(desc!$B$1=3,desc!$C100,desc!$D100)))</f>
        <v>A livello nazionale (zona interurbana)</v>
      </c>
      <c r="B26" s="35">
        <v>6172</v>
      </c>
      <c r="C26" s="35">
        <v>4710</v>
      </c>
      <c r="D26" s="35">
        <v>5310</v>
      </c>
      <c r="E26" s="35">
        <v>5542</v>
      </c>
      <c r="F26" s="35">
        <v>5123</v>
      </c>
      <c r="G26" s="35">
        <v>5303</v>
      </c>
      <c r="H26" s="35">
        <v>4914.4705665000038</v>
      </c>
      <c r="I26" s="35">
        <v>5579.1821358000007</v>
      </c>
      <c r="J26" s="35">
        <v>4732.3132997000002</v>
      </c>
      <c r="K26" s="35">
        <v>3730.7793499999998</v>
      </c>
      <c r="L26" s="35">
        <v>3553.1662396999986</v>
      </c>
      <c r="M26" s="35">
        <v>3480.3426731000009</v>
      </c>
      <c r="N26" s="35">
        <v>3340.2557810100006</v>
      </c>
      <c r="O26" s="35">
        <v>3530.8539464199998</v>
      </c>
      <c r="P26" s="35">
        <v>3061.6953151499997</v>
      </c>
      <c r="Q26" s="35">
        <v>2508.6579582199993</v>
      </c>
      <c r="R26" s="35">
        <v>2336.3578319999997</v>
      </c>
      <c r="S26" s="30">
        <v>1985.8776278833304</v>
      </c>
      <c r="T26" s="35">
        <v>2870.7014252532981</v>
      </c>
      <c r="U26" s="213" t="s">
        <v>17</v>
      </c>
      <c r="V26" s="116"/>
      <c r="W26" s="216" t="s">
        <v>17</v>
      </c>
    </row>
    <row r="27" spans="1:23" x14ac:dyDescent="0.25">
      <c r="A27" s="207" t="str">
        <f>IF(desc!$B$1=1,desc!$A101,IF(desc!$B$1=2,desc!$B101,IF(desc!$B$1=3,desc!$C101,desc!$D101)))</f>
        <v>A livello nazionale (zona urbana e zona interurbana)</v>
      </c>
      <c r="B27" s="35">
        <v>18494</v>
      </c>
      <c r="C27" s="35">
        <v>17213</v>
      </c>
      <c r="D27" s="35">
        <v>17241</v>
      </c>
      <c r="E27" s="35">
        <v>16215</v>
      </c>
      <c r="F27" s="35">
        <v>14639</v>
      </c>
      <c r="G27" s="35">
        <v>13968</v>
      </c>
      <c r="H27" s="35">
        <v>13266.948650800005</v>
      </c>
      <c r="I27" s="35">
        <v>12823.503762800003</v>
      </c>
      <c r="J27" s="35">
        <v>12232.276091399999</v>
      </c>
      <c r="K27" s="35">
        <v>11060.672918</v>
      </c>
      <c r="L27" s="35">
        <v>10775.872857999999</v>
      </c>
      <c r="M27" s="35">
        <v>10629.3586681</v>
      </c>
      <c r="N27" s="35">
        <v>9747.5697170100011</v>
      </c>
      <c r="O27" s="35">
        <v>9727.8099996199999</v>
      </c>
      <c r="P27" s="35">
        <v>8341.92464397</v>
      </c>
      <c r="Q27" s="35">
        <v>7435.9543921499999</v>
      </c>
      <c r="R27" s="35">
        <v>6884.2847060000004</v>
      </c>
      <c r="S27" s="30">
        <v>5961.1099075500006</v>
      </c>
      <c r="T27" s="35">
        <v>5770.2412865466995</v>
      </c>
      <c r="U27" s="213">
        <v>4774.5765089833012</v>
      </c>
      <c r="V27" s="116"/>
      <c r="W27" s="210">
        <f t="shared" si="0"/>
        <v>-0.17255167125936099</v>
      </c>
    </row>
    <row r="28" spans="1:23" x14ac:dyDescent="0.25">
      <c r="A28" s="207" t="str">
        <f>IF(desc!$B$1=1,desc!$A102,IF(desc!$B$1=2,desc!$B102,IF(desc!$B$1=3,desc!$C102,desc!$D102)))</f>
        <v>A livello internazionale</v>
      </c>
      <c r="B28" s="35">
        <v>2162</v>
      </c>
      <c r="C28" s="35">
        <v>2387</v>
      </c>
      <c r="D28" s="35">
        <v>2539</v>
      </c>
      <c r="E28" s="35">
        <v>2403</v>
      </c>
      <c r="F28" s="35">
        <v>2472</v>
      </c>
      <c r="G28" s="35">
        <v>2685</v>
      </c>
      <c r="H28" s="35">
        <v>2347.6864309000002</v>
      </c>
      <c r="I28" s="35">
        <v>2255.6578179000003</v>
      </c>
      <c r="J28" s="35">
        <v>2411.2378533000001</v>
      </c>
      <c r="K28" s="35">
        <v>2030.2210330000003</v>
      </c>
      <c r="L28" s="35">
        <v>1921.6035968000001</v>
      </c>
      <c r="M28" s="35">
        <v>1800.1330330999997</v>
      </c>
      <c r="N28" s="35">
        <v>1732.02012801</v>
      </c>
      <c r="O28" s="35">
        <v>1890.2552160169998</v>
      </c>
      <c r="P28" s="35">
        <v>1556.47435423</v>
      </c>
      <c r="Q28" s="35">
        <v>1355.06254502</v>
      </c>
      <c r="R28" s="35">
        <v>1244.6166979999998</v>
      </c>
      <c r="S28" s="30">
        <v>1418.0139642000026</v>
      </c>
      <c r="T28" s="35">
        <v>959.5645478765997</v>
      </c>
      <c r="U28" s="213">
        <v>696.74847591669982</v>
      </c>
      <c r="V28" s="116"/>
      <c r="W28" s="210">
        <f t="shared" si="0"/>
        <v>-0.2738909774662685</v>
      </c>
    </row>
    <row r="29" spans="1:23" x14ac:dyDescent="0.25">
      <c r="A29" s="207" t="str">
        <f>IF(desc!$B$1=1,desc!$A103,IF(desc!$B$1=2,desc!$B103,IF(desc!$B$1=3,desc!$C103,desc!$D103)))</f>
        <v>Totale delle comunicazioni dalla rete fissa verso rete fissa</v>
      </c>
      <c r="B29" s="35">
        <v>20657</v>
      </c>
      <c r="C29" s="35">
        <v>19600</v>
      </c>
      <c r="D29" s="35">
        <v>19779</v>
      </c>
      <c r="E29" s="35">
        <v>18617</v>
      </c>
      <c r="F29" s="35">
        <v>17112</v>
      </c>
      <c r="G29" s="35">
        <v>16653</v>
      </c>
      <c r="H29" s="35">
        <v>28881.583732500007</v>
      </c>
      <c r="I29" s="35">
        <v>27902.665343500004</v>
      </c>
      <c r="J29" s="35">
        <v>26875.790036099999</v>
      </c>
      <c r="K29" s="35">
        <v>24151.566869000002</v>
      </c>
      <c r="L29" s="35">
        <v>23473.349312799997</v>
      </c>
      <c r="M29" s="35">
        <v>23058.850369299998</v>
      </c>
      <c r="N29" s="35">
        <v>21227.159562030003</v>
      </c>
      <c r="O29" s="35">
        <v>21345.875215256998</v>
      </c>
      <c r="P29" s="35">
        <v>18240.323642169998</v>
      </c>
      <c r="Q29" s="35">
        <v>16226.97132932</v>
      </c>
      <c r="R29" s="35">
        <v>15013.186109999999</v>
      </c>
      <c r="S29" s="30">
        <v>13340.233779300004</v>
      </c>
      <c r="T29" s="35">
        <v>12500.047120969999</v>
      </c>
      <c r="U29" s="213">
        <v>5471.3249849000003</v>
      </c>
      <c r="V29" s="116"/>
      <c r="W29" s="210">
        <f t="shared" si="0"/>
        <v>-0.56229565121227898</v>
      </c>
    </row>
    <row r="30" spans="1:23" ht="13" x14ac:dyDescent="0.25">
      <c r="A30" s="34" t="str">
        <f>IF(desc!$B$1=1,desc!$A104,IF(desc!$B$1=2,desc!$B104,IF(desc!$B$1=3,desc!$C104,desc!$D104)))</f>
        <v>Comunicazioni dalla rete fissa verso rete mobile</v>
      </c>
      <c r="B30" s="35"/>
      <c r="C30" s="35"/>
      <c r="D30" s="35"/>
      <c r="E30" s="35"/>
      <c r="F30" s="35"/>
      <c r="G30" s="35"/>
      <c r="H30" s="35"/>
      <c r="I30" s="35"/>
      <c r="J30" s="35"/>
      <c r="K30" s="35"/>
      <c r="L30" s="35"/>
      <c r="M30" s="35"/>
      <c r="N30" s="35"/>
      <c r="O30" s="35"/>
      <c r="P30" s="35"/>
      <c r="Q30" s="35"/>
      <c r="R30" s="35"/>
      <c r="S30" s="30"/>
      <c r="T30" s="35"/>
      <c r="U30" s="213"/>
      <c r="V30" s="115"/>
      <c r="W30" s="210"/>
    </row>
    <row r="31" spans="1:23" x14ac:dyDescent="0.25">
      <c r="A31" s="25" t="str">
        <f>IF(desc!$B$1=1,desc!$A105,IF(desc!$B$1=2,desc!$B105,IF(desc!$B$1=3,desc!$C105,desc!$D105)))</f>
        <v>Comunicazioni stabilite in modo diretto (senza prefisso)</v>
      </c>
      <c r="B31" s="35"/>
      <c r="C31" s="35"/>
      <c r="D31" s="35"/>
      <c r="E31" s="35"/>
      <c r="F31" s="35"/>
      <c r="G31" s="35"/>
      <c r="H31" s="35"/>
      <c r="I31" s="35"/>
      <c r="J31" s="35"/>
      <c r="K31" s="35"/>
      <c r="L31" s="35"/>
      <c r="M31" s="35"/>
      <c r="N31" s="35"/>
      <c r="O31" s="35"/>
      <c r="P31" s="35"/>
      <c r="Q31" s="35"/>
      <c r="R31" s="35"/>
      <c r="S31" s="30"/>
      <c r="T31" s="35"/>
      <c r="U31" s="213"/>
      <c r="V31" s="115"/>
      <c r="W31" s="210"/>
    </row>
    <row r="32" spans="1:23" x14ac:dyDescent="0.25">
      <c r="A32" s="10" t="str">
        <f>IF(desc!$B$1=1,desc!$A106,IF(desc!$B$1=2,desc!$B106,IF(desc!$B$1=3,desc!$C106,desc!$D106)))</f>
        <v>A livello nazionale</v>
      </c>
      <c r="B32" s="35">
        <v>886</v>
      </c>
      <c r="C32" s="35">
        <v>1129</v>
      </c>
      <c r="D32" s="35">
        <v>1201</v>
      </c>
      <c r="E32" s="35">
        <v>1237</v>
      </c>
      <c r="F32" s="35">
        <v>1284</v>
      </c>
      <c r="G32" s="35">
        <v>1314</v>
      </c>
      <c r="H32" s="35">
        <v>1247.8320000000001</v>
      </c>
      <c r="I32" s="35">
        <v>1239.6167519999995</v>
      </c>
      <c r="J32" s="35">
        <v>1097.4940000000001</v>
      </c>
      <c r="K32" s="35">
        <v>1015.2</v>
      </c>
      <c r="L32" s="35">
        <v>1255.0749495</v>
      </c>
      <c r="M32" s="35">
        <v>1249.5336000000002</v>
      </c>
      <c r="N32" s="35">
        <v>1246.2567499999998</v>
      </c>
      <c r="O32" s="35">
        <v>1272.3020999999999</v>
      </c>
      <c r="P32" s="35">
        <v>1231.6579999999999</v>
      </c>
      <c r="Q32" s="35">
        <v>1164.0302454999999</v>
      </c>
      <c r="R32" s="35">
        <v>1157.7880000000002</v>
      </c>
      <c r="S32" s="30">
        <v>1351.9559999999999</v>
      </c>
      <c r="T32" s="35">
        <v>652.94020599999999</v>
      </c>
      <c r="U32" s="213">
        <v>499.17900000000003</v>
      </c>
      <c r="V32" s="152"/>
      <c r="W32" s="210">
        <f t="shared" si="0"/>
        <v>-0.23549048532630867</v>
      </c>
    </row>
    <row r="33" spans="1:23" x14ac:dyDescent="0.25">
      <c r="A33" s="10" t="str">
        <f>IF(desc!$B$1=1,desc!$A107,IF(desc!$B$1=2,desc!$B107,IF(desc!$B$1=3,desc!$C107,desc!$D107)))</f>
        <v>A livello internazionale</v>
      </c>
      <c r="B33" s="35">
        <v>4</v>
      </c>
      <c r="C33" s="35">
        <v>17</v>
      </c>
      <c r="D33" s="35">
        <v>136</v>
      </c>
      <c r="E33" s="35">
        <v>128</v>
      </c>
      <c r="F33" s="35">
        <v>132</v>
      </c>
      <c r="G33" s="35">
        <v>160</v>
      </c>
      <c r="H33" s="35">
        <v>194.333</v>
      </c>
      <c r="I33" s="35">
        <v>189.71580500000002</v>
      </c>
      <c r="J33" s="35">
        <v>320.49900000000002</v>
      </c>
      <c r="K33" s="35">
        <v>220.69999999999996</v>
      </c>
      <c r="L33" s="35">
        <v>203.74023599999998</v>
      </c>
      <c r="M33" s="35">
        <v>208.78100000000001</v>
      </c>
      <c r="N33" s="35">
        <v>223.96030400000001</v>
      </c>
      <c r="O33" s="35">
        <v>228.29419999999999</v>
      </c>
      <c r="P33" s="35">
        <v>180.59200000000001</v>
      </c>
      <c r="Q33" s="35">
        <v>169.41800179999998</v>
      </c>
      <c r="R33" s="35">
        <v>185.387</v>
      </c>
      <c r="S33" s="30">
        <v>181.352</v>
      </c>
      <c r="T33" s="35">
        <v>84.107764000000017</v>
      </c>
      <c r="U33" s="213">
        <v>48.803999999999995</v>
      </c>
      <c r="V33" s="152"/>
      <c r="W33" s="210">
        <f t="shared" si="0"/>
        <v>-0.4197444126561255</v>
      </c>
    </row>
    <row r="34" spans="1:23" x14ac:dyDescent="0.25">
      <c r="A34" s="10" t="str">
        <f>IF(desc!$B$1=1,desc!$A108,IF(desc!$B$1=2,desc!$B108,IF(desc!$B$1=3,desc!$C108,desc!$D108)))</f>
        <v>Totale</v>
      </c>
      <c r="B34" s="35">
        <v>890</v>
      </c>
      <c r="C34" s="35">
        <v>1146</v>
      </c>
      <c r="D34" s="35">
        <v>1337</v>
      </c>
      <c r="E34" s="35">
        <v>1365</v>
      </c>
      <c r="F34" s="35">
        <v>1416</v>
      </c>
      <c r="G34" s="35">
        <v>1474</v>
      </c>
      <c r="H34" s="35">
        <v>1442.1650000000002</v>
      </c>
      <c r="I34" s="35">
        <v>1429.3325569999995</v>
      </c>
      <c r="J34" s="35">
        <v>1417.9930000000002</v>
      </c>
      <c r="K34" s="35">
        <v>1235.9000000000001</v>
      </c>
      <c r="L34" s="35">
        <v>1458.8151855000001</v>
      </c>
      <c r="M34" s="35">
        <v>1458.3146000000002</v>
      </c>
      <c r="N34" s="35">
        <v>1470.2170539999997</v>
      </c>
      <c r="O34" s="35">
        <v>1500.5962999999999</v>
      </c>
      <c r="P34" s="35">
        <v>1412.25</v>
      </c>
      <c r="Q34" s="35">
        <v>1333.4482472999998</v>
      </c>
      <c r="R34" s="35">
        <v>1343.1750000000002</v>
      </c>
      <c r="S34" s="30">
        <v>1533.308</v>
      </c>
      <c r="T34" s="35">
        <v>737.04796999999996</v>
      </c>
      <c r="U34" s="213">
        <v>547.98300000000006</v>
      </c>
      <c r="V34" s="116"/>
      <c r="W34" s="210">
        <f t="shared" si="0"/>
        <v>-0.25651650597450248</v>
      </c>
    </row>
    <row r="35" spans="1:23" x14ac:dyDescent="0.25">
      <c r="A35" s="25" t="str">
        <f>IF(desc!$B$1=1,desc!$A109,IF(desc!$B$1=2,desc!$B109,IF(desc!$B$1=3,desc!$C109,desc!$D109)))</f>
        <v>Comunicazioni stabilite in modo indiretto (con prefisso)</v>
      </c>
      <c r="B35" s="35"/>
      <c r="C35" s="35"/>
      <c r="D35" s="35"/>
      <c r="E35" s="35"/>
      <c r="F35" s="35"/>
      <c r="G35" s="35"/>
      <c r="H35" s="35"/>
      <c r="I35" s="35"/>
      <c r="J35" s="35"/>
      <c r="K35" s="35"/>
      <c r="L35" s="35"/>
      <c r="M35" s="35"/>
      <c r="N35" s="35"/>
      <c r="O35" s="35"/>
      <c r="P35" s="35"/>
      <c r="Q35" s="35"/>
      <c r="R35" s="35"/>
      <c r="S35" s="30"/>
      <c r="T35" s="35"/>
      <c r="U35" s="213"/>
      <c r="V35" s="152"/>
      <c r="W35" s="210"/>
    </row>
    <row r="36" spans="1:23" x14ac:dyDescent="0.25">
      <c r="A36" s="10" t="str">
        <f>IF(desc!$B$1=1,desc!$A110,IF(desc!$B$1=2,desc!$B110,IF(desc!$B$1=3,desc!$C110,desc!$D110)))</f>
        <v>A livello nazionale</v>
      </c>
      <c r="B36" s="35">
        <v>211</v>
      </c>
      <c r="C36" s="35">
        <v>339</v>
      </c>
      <c r="D36" s="35">
        <v>600</v>
      </c>
      <c r="E36" s="35">
        <v>713</v>
      </c>
      <c r="F36" s="35">
        <v>782</v>
      </c>
      <c r="G36" s="35">
        <v>747</v>
      </c>
      <c r="H36" s="35">
        <v>800.64386500000001</v>
      </c>
      <c r="I36" s="35">
        <v>756.56614699999977</v>
      </c>
      <c r="J36" s="35">
        <v>528.69314150000014</v>
      </c>
      <c r="K36" s="35">
        <v>483.27751000000001</v>
      </c>
      <c r="L36" s="35">
        <v>450.97279950000006</v>
      </c>
      <c r="M36" s="35">
        <v>385.02667900000012</v>
      </c>
      <c r="N36" s="35">
        <v>350.55245400000013</v>
      </c>
      <c r="O36" s="35">
        <v>183.62407492120292</v>
      </c>
      <c r="P36" s="35">
        <v>239.50551099999996</v>
      </c>
      <c r="Q36" s="35">
        <v>216.19396799999996</v>
      </c>
      <c r="R36" s="35">
        <v>217.20367000000002</v>
      </c>
      <c r="S36" s="30">
        <v>41.883593000000005</v>
      </c>
      <c r="T36" s="35">
        <v>14.358476999999999</v>
      </c>
      <c r="U36" s="213">
        <v>4.3429919999999989</v>
      </c>
      <c r="V36" s="152"/>
      <c r="W36" s="210">
        <f t="shared" si="0"/>
        <v>-0.69753115180669933</v>
      </c>
    </row>
    <row r="37" spans="1:23" x14ac:dyDescent="0.25">
      <c r="A37" s="10" t="str">
        <f>IF(desc!$B$1=1,desc!$A111,IF(desc!$B$1=2,desc!$B111,IF(desc!$B$1=3,desc!$C111,desc!$D111)))</f>
        <v>A livello internazionale</v>
      </c>
      <c r="B37" s="35">
        <v>23</v>
      </c>
      <c r="C37" s="35">
        <v>60</v>
      </c>
      <c r="D37" s="35">
        <v>95</v>
      </c>
      <c r="E37" s="35">
        <v>128</v>
      </c>
      <c r="F37" s="35">
        <v>167</v>
      </c>
      <c r="G37" s="35">
        <v>165</v>
      </c>
      <c r="H37" s="35">
        <v>162.19181181699997</v>
      </c>
      <c r="I37" s="35">
        <v>152.62193259999998</v>
      </c>
      <c r="J37" s="35">
        <v>117.4229163</v>
      </c>
      <c r="K37" s="35">
        <v>112.81994899999999</v>
      </c>
      <c r="L37" s="35">
        <v>98.766126400000033</v>
      </c>
      <c r="M37" s="35">
        <v>97.933881999999983</v>
      </c>
      <c r="N37" s="35">
        <v>97.149219999999985</v>
      </c>
      <c r="O37" s="35">
        <v>159.23528197120299</v>
      </c>
      <c r="P37" s="35">
        <v>52.511083000000006</v>
      </c>
      <c r="Q37" s="35">
        <v>44.312508000000008</v>
      </c>
      <c r="R37" s="35">
        <v>39.224451000000009</v>
      </c>
      <c r="S37" s="30">
        <v>11.584006</v>
      </c>
      <c r="T37" s="35">
        <v>5.9219019999999993</v>
      </c>
      <c r="U37" s="213">
        <v>2.2167319999999999</v>
      </c>
      <c r="V37" s="152"/>
      <c r="W37" s="210">
        <f t="shared" si="0"/>
        <v>-0.62567229244928402</v>
      </c>
    </row>
    <row r="38" spans="1:23" x14ac:dyDescent="0.25">
      <c r="A38" s="10" t="str">
        <f>IF(desc!$B$1=1,desc!$A112,IF(desc!$B$1=2,desc!$B112,IF(desc!$B$1=3,desc!$C112,desc!$D112)))</f>
        <v>Totale</v>
      </c>
      <c r="B38" s="35">
        <v>234</v>
      </c>
      <c r="C38" s="35">
        <v>399</v>
      </c>
      <c r="D38" s="35">
        <v>694</v>
      </c>
      <c r="E38" s="35">
        <v>840</v>
      </c>
      <c r="F38" s="35">
        <v>949</v>
      </c>
      <c r="G38" s="35">
        <v>912</v>
      </c>
      <c r="H38" s="35">
        <v>962.83567681699992</v>
      </c>
      <c r="I38" s="35">
        <v>909.18807959999981</v>
      </c>
      <c r="J38" s="35">
        <v>646.11605780000014</v>
      </c>
      <c r="K38" s="35">
        <v>596.09745899999996</v>
      </c>
      <c r="L38" s="35">
        <v>549.73892590000014</v>
      </c>
      <c r="M38" s="35">
        <v>482.9605610000001</v>
      </c>
      <c r="N38" s="35">
        <v>447.70167400000014</v>
      </c>
      <c r="O38" s="35">
        <v>342.85935689240591</v>
      </c>
      <c r="P38" s="35">
        <v>292.01659399999994</v>
      </c>
      <c r="Q38" s="35">
        <v>260.50647599999996</v>
      </c>
      <c r="R38" s="35">
        <v>256.42812100000003</v>
      </c>
      <c r="S38" s="30">
        <v>53.467599000000007</v>
      </c>
      <c r="T38" s="35">
        <v>20.280378999999996</v>
      </c>
      <c r="U38" s="213">
        <v>6.5597239999999992</v>
      </c>
      <c r="V38" s="116"/>
      <c r="W38" s="210">
        <f t="shared" si="0"/>
        <v>-0.676548253856597</v>
      </c>
    </row>
    <row r="39" spans="1:23" x14ac:dyDescent="0.25">
      <c r="A39" s="25" t="str">
        <f>IF(desc!$B$1=1,desc!$A113,IF(desc!$B$1=2,desc!$B113,IF(desc!$B$1=3,desc!$C113,desc!$D113)))</f>
        <v>Comunicazioni stabilite tramite accesso VoIP</v>
      </c>
      <c r="B39" s="35"/>
      <c r="C39" s="35"/>
      <c r="D39" s="35"/>
      <c r="E39" s="35"/>
      <c r="F39" s="35"/>
      <c r="G39" s="35"/>
      <c r="H39" s="35"/>
      <c r="I39" s="35"/>
      <c r="J39" s="35"/>
      <c r="K39" s="35"/>
      <c r="L39" s="35"/>
      <c r="M39" s="35"/>
      <c r="N39" s="35"/>
      <c r="O39" s="35"/>
      <c r="P39" s="35"/>
      <c r="Q39" s="35"/>
      <c r="R39" s="35"/>
      <c r="S39" s="30"/>
      <c r="T39" s="35"/>
      <c r="U39" s="213"/>
      <c r="V39" s="152"/>
      <c r="W39" s="210"/>
    </row>
    <row r="40" spans="1:23" x14ac:dyDescent="0.25">
      <c r="A40" s="10" t="str">
        <f>IF(desc!$B$1=1,desc!$A114,IF(desc!$B$1=2,desc!$B114,IF(desc!$B$1=3,desc!$C114,desc!$D114)))</f>
        <v>A livello nazionale</v>
      </c>
      <c r="B40" s="35" t="s">
        <v>16</v>
      </c>
      <c r="C40" s="35" t="s">
        <v>16</v>
      </c>
      <c r="D40" s="35" t="s">
        <v>16</v>
      </c>
      <c r="E40" s="35" t="s">
        <v>16</v>
      </c>
      <c r="F40" s="35" t="s">
        <v>16</v>
      </c>
      <c r="G40" s="35">
        <v>26</v>
      </c>
      <c r="H40" s="35">
        <v>75.893559999999994</v>
      </c>
      <c r="I40" s="35">
        <v>100.66745099999997</v>
      </c>
      <c r="J40" s="35">
        <v>133.99869700000005</v>
      </c>
      <c r="K40" s="35">
        <v>125.35532899999997</v>
      </c>
      <c r="L40" s="35">
        <v>135.65131700000009</v>
      </c>
      <c r="M40" s="35">
        <v>145.85050299999995</v>
      </c>
      <c r="N40" s="35">
        <v>178.80356949999995</v>
      </c>
      <c r="O40" s="35">
        <v>316.82829399999997</v>
      </c>
      <c r="P40" s="35">
        <v>153.90144072999999</v>
      </c>
      <c r="Q40" s="35">
        <v>296.63649238000005</v>
      </c>
      <c r="R40" s="35">
        <v>456.34671399999991</v>
      </c>
      <c r="S40" s="30">
        <v>595.32381149999708</v>
      </c>
      <c r="T40" s="35">
        <v>1222.5689752599997</v>
      </c>
      <c r="U40" s="213">
        <v>1100.3365706667007</v>
      </c>
      <c r="V40" s="152"/>
      <c r="W40" s="210">
        <f t="shared" si="0"/>
        <v>-9.9979966011573454E-2</v>
      </c>
    </row>
    <row r="41" spans="1:23" x14ac:dyDescent="0.25">
      <c r="A41" s="10" t="str">
        <f>IF(desc!$B$1=1,desc!$A115,IF(desc!$B$1=2,desc!$B115,IF(desc!$B$1=3,desc!$C115,desc!$D115)))</f>
        <v>A livello internazionale</v>
      </c>
      <c r="B41" s="35" t="s">
        <v>16</v>
      </c>
      <c r="C41" s="35" t="s">
        <v>16</v>
      </c>
      <c r="D41" s="35" t="s">
        <v>16</v>
      </c>
      <c r="E41" s="35" t="s">
        <v>16</v>
      </c>
      <c r="F41" s="35" t="s">
        <v>16</v>
      </c>
      <c r="G41" s="35">
        <v>9</v>
      </c>
      <c r="H41" s="35">
        <v>24.955894000000001</v>
      </c>
      <c r="I41" s="35">
        <v>33.896802000000001</v>
      </c>
      <c r="J41" s="35">
        <v>36.004522999999999</v>
      </c>
      <c r="K41" s="35">
        <v>34.511046999999998</v>
      </c>
      <c r="L41" s="35">
        <v>35.526418199999988</v>
      </c>
      <c r="M41" s="35">
        <v>49.8330646</v>
      </c>
      <c r="N41" s="35">
        <v>54.846470000000032</v>
      </c>
      <c r="O41" s="35">
        <v>87.634869000000009</v>
      </c>
      <c r="P41" s="35">
        <v>55.643547120000008</v>
      </c>
      <c r="Q41" s="35">
        <v>53.067040470000002</v>
      </c>
      <c r="R41" s="35">
        <v>159.64082789999998</v>
      </c>
      <c r="S41" s="30">
        <v>72.181238466666301</v>
      </c>
      <c r="T41" s="35">
        <v>153.71884779659999</v>
      </c>
      <c r="U41" s="213">
        <v>109.38356831659999</v>
      </c>
      <c r="V41" s="152"/>
      <c r="W41" s="210">
        <f t="shared" si="0"/>
        <v>-0.2884179794182703</v>
      </c>
    </row>
    <row r="42" spans="1:23" x14ac:dyDescent="0.25">
      <c r="A42" s="10" t="str">
        <f>IF(desc!$B$1=1,desc!$A116,IF(desc!$B$1=2,desc!$B116,IF(desc!$B$1=3,desc!$C116,desc!$D116)))</f>
        <v>Totale</v>
      </c>
      <c r="B42" s="35" t="s">
        <v>16</v>
      </c>
      <c r="C42" s="35" t="s">
        <v>16</v>
      </c>
      <c r="D42" s="35" t="s">
        <v>16</v>
      </c>
      <c r="E42" s="35" t="s">
        <v>16</v>
      </c>
      <c r="F42" s="35" t="s">
        <v>16</v>
      </c>
      <c r="G42" s="35">
        <v>35</v>
      </c>
      <c r="H42" s="35">
        <v>100.84945399999999</v>
      </c>
      <c r="I42" s="35">
        <v>134.56425299999998</v>
      </c>
      <c r="J42" s="35">
        <v>170.00322000000006</v>
      </c>
      <c r="K42" s="35">
        <v>159.86637599999997</v>
      </c>
      <c r="L42" s="35">
        <v>171.17773520000009</v>
      </c>
      <c r="M42" s="35">
        <v>195.68356759999995</v>
      </c>
      <c r="N42" s="35">
        <v>233.65003949999999</v>
      </c>
      <c r="O42" s="35">
        <v>404.46316300000001</v>
      </c>
      <c r="P42" s="35">
        <v>209.54498784999998</v>
      </c>
      <c r="Q42" s="35">
        <v>349.70353285000004</v>
      </c>
      <c r="R42" s="35">
        <v>615.98754189999988</v>
      </c>
      <c r="S42" s="30">
        <v>667.50504996666336</v>
      </c>
      <c r="T42" s="35">
        <v>1376.2878230565996</v>
      </c>
      <c r="U42" s="213">
        <v>1209.7201389833008</v>
      </c>
      <c r="V42" s="116"/>
      <c r="W42" s="210">
        <f t="shared" si="0"/>
        <v>-0.12102678036006187</v>
      </c>
    </row>
    <row r="43" spans="1:23" ht="13" x14ac:dyDescent="0.25">
      <c r="A43" s="90" t="str">
        <f>IF(desc!$B$1=1,desc!$A117,IF(desc!$B$1=2,desc!$B117,IF(desc!$B$1=3,desc!$C117,desc!$D117)))</f>
        <v>Comunicazioni dalla rete fissa verso rete mobile, totale</v>
      </c>
      <c r="B43" s="35"/>
      <c r="C43" s="35"/>
      <c r="D43" s="35"/>
      <c r="E43" s="35"/>
      <c r="F43" s="35"/>
      <c r="G43" s="35"/>
      <c r="H43" s="35"/>
      <c r="I43" s="35"/>
      <c r="J43" s="35"/>
      <c r="K43" s="35"/>
      <c r="L43" s="35"/>
      <c r="M43" s="35"/>
      <c r="N43" s="35"/>
      <c r="O43" s="35"/>
      <c r="P43" s="35"/>
      <c r="Q43" s="35"/>
      <c r="R43" s="35"/>
      <c r="S43" s="30"/>
      <c r="T43" s="35"/>
      <c r="U43" s="213"/>
      <c r="V43" s="152"/>
      <c r="W43" s="210"/>
    </row>
    <row r="44" spans="1:23" x14ac:dyDescent="0.25">
      <c r="A44" s="207" t="str">
        <f>IF(desc!$B$1=1,desc!$A118,IF(desc!$B$1=2,desc!$B118,IF(desc!$B$1=3,desc!$C118,desc!$D118)))</f>
        <v>A livello nazionale</v>
      </c>
      <c r="B44" s="35">
        <v>1097</v>
      </c>
      <c r="C44" s="35">
        <v>1468</v>
      </c>
      <c r="D44" s="35">
        <v>1801</v>
      </c>
      <c r="E44" s="35">
        <v>1949</v>
      </c>
      <c r="F44" s="35">
        <v>2066</v>
      </c>
      <c r="G44" s="35">
        <v>2086</v>
      </c>
      <c r="H44" s="35">
        <v>2124.3694250000003</v>
      </c>
      <c r="I44" s="35">
        <v>2096.8503499999993</v>
      </c>
      <c r="J44" s="35">
        <v>1760.1858385000003</v>
      </c>
      <c r="K44" s="35">
        <v>1623.8328390000001</v>
      </c>
      <c r="L44" s="35">
        <v>1841.6990660000001</v>
      </c>
      <c r="M44" s="35">
        <v>1780.4107820000004</v>
      </c>
      <c r="N44" s="35">
        <v>1775.6127735</v>
      </c>
      <c r="O44" s="35">
        <v>1772.7544689212027</v>
      </c>
      <c r="P44" s="35">
        <v>1625.0649517299998</v>
      </c>
      <c r="Q44" s="35">
        <v>1676.8607058799998</v>
      </c>
      <c r="R44" s="35">
        <v>1831.3383840000001</v>
      </c>
      <c r="S44" s="30">
        <v>1989.1634044999969</v>
      </c>
      <c r="T44" s="35">
        <v>1889.8676582599996</v>
      </c>
      <c r="U44" s="213">
        <v>1603.8585626667009</v>
      </c>
      <c r="V44" s="116"/>
      <c r="W44" s="210">
        <f t="shared" si="0"/>
        <v>-0.15133816081948681</v>
      </c>
    </row>
    <row r="45" spans="1:23" x14ac:dyDescent="0.25">
      <c r="A45" s="207" t="str">
        <f>IF(desc!$B$1=1,desc!$A119,IF(desc!$B$1=2,desc!$B119,IF(desc!$B$1=3,desc!$C119,desc!$D119)))</f>
        <v>A livello internazionale</v>
      </c>
      <c r="B45" s="35">
        <v>27</v>
      </c>
      <c r="C45" s="35">
        <v>76</v>
      </c>
      <c r="D45" s="35">
        <v>231</v>
      </c>
      <c r="E45" s="35">
        <v>256</v>
      </c>
      <c r="F45" s="35">
        <v>299</v>
      </c>
      <c r="G45" s="35">
        <v>335</v>
      </c>
      <c r="H45" s="35">
        <v>381.480705817</v>
      </c>
      <c r="I45" s="35">
        <v>376.23453960000001</v>
      </c>
      <c r="J45" s="35">
        <v>473.92643930000003</v>
      </c>
      <c r="K45" s="35">
        <v>368.03099599999996</v>
      </c>
      <c r="L45" s="35">
        <v>338.03278060000002</v>
      </c>
      <c r="M45" s="35">
        <v>356.54794659999999</v>
      </c>
      <c r="N45" s="35">
        <v>375.95599400000003</v>
      </c>
      <c r="O45" s="35">
        <v>475.16435097120302</v>
      </c>
      <c r="P45" s="35">
        <v>288.74663012000002</v>
      </c>
      <c r="Q45" s="35">
        <v>266.79755026999999</v>
      </c>
      <c r="R45" s="35">
        <v>384.25227889999996</v>
      </c>
      <c r="S45" s="30">
        <v>265.11724446666631</v>
      </c>
      <c r="T45" s="35">
        <v>243.74851379659998</v>
      </c>
      <c r="U45" s="213">
        <v>160.40430031659997</v>
      </c>
      <c r="V45" s="116"/>
      <c r="W45" s="210">
        <f t="shared" si="0"/>
        <v>-0.34192706319246724</v>
      </c>
    </row>
    <row r="46" spans="1:23" x14ac:dyDescent="0.25">
      <c r="A46" s="207" t="str">
        <f>IF(desc!$B$1=1,desc!$A120,IF(desc!$B$1=2,desc!$B120,IF(desc!$B$1=3,desc!$C120,desc!$D120)))</f>
        <v>Totale delle comunicazioni dalla rete fissa verso rete mobile</v>
      </c>
      <c r="B46" s="35">
        <v>1124</v>
      </c>
      <c r="C46" s="35">
        <v>1544</v>
      </c>
      <c r="D46" s="35">
        <v>2032</v>
      </c>
      <c r="E46" s="35">
        <v>2205</v>
      </c>
      <c r="F46" s="35">
        <v>2365</v>
      </c>
      <c r="G46" s="35">
        <v>2422</v>
      </c>
      <c r="H46" s="35">
        <v>2505.8501308170003</v>
      </c>
      <c r="I46" s="35">
        <v>2473.0848895999993</v>
      </c>
      <c r="J46" s="35">
        <v>2234.1122778000004</v>
      </c>
      <c r="K46" s="35">
        <v>1991.8638350000001</v>
      </c>
      <c r="L46" s="35">
        <v>2179.7318466000006</v>
      </c>
      <c r="M46" s="35">
        <v>2136.9587286000001</v>
      </c>
      <c r="N46" s="35">
        <v>2151.5687674999999</v>
      </c>
      <c r="O46" s="35">
        <v>2247.9188198924057</v>
      </c>
      <c r="P46" s="35">
        <v>1913.81158185</v>
      </c>
      <c r="Q46" s="35">
        <v>1943.6582561499999</v>
      </c>
      <c r="R46" s="35">
        <v>2215.5906629000001</v>
      </c>
      <c r="S46" s="30">
        <v>2254.2806489666636</v>
      </c>
      <c r="T46" s="35">
        <v>2133.6161720565997</v>
      </c>
      <c r="U46" s="213">
        <v>1764.2628629833007</v>
      </c>
      <c r="V46" s="116"/>
      <c r="W46" s="210">
        <f t="shared" si="0"/>
        <v>-0.17311141240426486</v>
      </c>
    </row>
    <row r="47" spans="1:23" ht="26" x14ac:dyDescent="0.25">
      <c r="A47" s="34" t="str">
        <f>IF(desc!$B$1=1,desc!$A121,IF(desc!$B$1=2,desc!$B121,IF(desc!$B$1=3,desc!$C121,desc!$D121)))</f>
        <v>Comunicazioni stabilite dalla rete fissa verso rete indeterminata (fisse o mobile)</v>
      </c>
      <c r="B47" s="35"/>
      <c r="C47" s="35"/>
      <c r="D47" s="35"/>
      <c r="E47" s="35"/>
      <c r="F47" s="35"/>
      <c r="G47" s="35"/>
      <c r="H47" s="35"/>
      <c r="I47" s="35"/>
      <c r="J47" s="35"/>
      <c r="K47" s="35"/>
      <c r="L47" s="35"/>
      <c r="M47" s="35"/>
      <c r="N47" s="35"/>
      <c r="O47" s="35"/>
      <c r="P47" s="35"/>
      <c r="Q47" s="35"/>
      <c r="R47" s="35"/>
      <c r="S47" s="30"/>
      <c r="T47" s="35"/>
      <c r="U47" s="213"/>
      <c r="V47" s="152"/>
      <c r="W47" s="210"/>
    </row>
    <row r="48" spans="1:23" x14ac:dyDescent="0.25">
      <c r="A48" s="207" t="str">
        <f>IF(desc!$B$1=1,desc!$A122,IF(desc!$B$1=2,desc!$B122,IF(desc!$B$1=3,desc!$C122,desc!$D122)))</f>
        <v>A livello nazionale</v>
      </c>
      <c r="B48" s="35">
        <v>91</v>
      </c>
      <c r="C48" s="35">
        <v>37</v>
      </c>
      <c r="D48" s="35">
        <v>327</v>
      </c>
      <c r="E48" s="35">
        <v>0</v>
      </c>
      <c r="F48" s="35">
        <v>93</v>
      </c>
      <c r="G48" s="35">
        <v>436</v>
      </c>
      <c r="H48" s="35">
        <v>315.58395099999996</v>
      </c>
      <c r="I48" s="35">
        <v>485.36571000000004</v>
      </c>
      <c r="J48" s="35">
        <v>441.24179600000008</v>
      </c>
      <c r="K48" s="35">
        <v>233.35429999999999</v>
      </c>
      <c r="L48" s="35">
        <v>170.59311820000002</v>
      </c>
      <c r="M48" s="35">
        <v>188.67659600000002</v>
      </c>
      <c r="N48" s="35">
        <v>145.90456370000001</v>
      </c>
      <c r="O48" s="35">
        <v>178.89079799999996</v>
      </c>
      <c r="P48" s="35">
        <v>121.95932299999998</v>
      </c>
      <c r="Q48" s="35">
        <v>155.11963100000003</v>
      </c>
      <c r="R48" s="35">
        <v>144.49595199999996</v>
      </c>
      <c r="S48" s="30">
        <v>85.722842000000014</v>
      </c>
      <c r="T48" s="35">
        <v>88.662371999999976</v>
      </c>
      <c r="U48" s="213">
        <v>122.08253799999999</v>
      </c>
      <c r="V48" s="152"/>
      <c r="W48" s="210">
        <f t="shared" si="0"/>
        <v>0.37693742278855363</v>
      </c>
    </row>
    <row r="49" spans="1:23" x14ac:dyDescent="0.25">
      <c r="A49" s="207" t="str">
        <f>IF(desc!$B$1=1,desc!$A123,IF(desc!$B$1=2,desc!$B123,IF(desc!$B$1=3,desc!$C123,desc!$D123)))</f>
        <v>A livello internazionale</v>
      </c>
      <c r="B49" s="35">
        <v>48</v>
      </c>
      <c r="C49" s="35">
        <v>79</v>
      </c>
      <c r="D49" s="35">
        <v>231</v>
      </c>
      <c r="E49" s="35">
        <v>207</v>
      </c>
      <c r="F49" s="35">
        <v>0</v>
      </c>
      <c r="G49" s="35">
        <v>62</v>
      </c>
      <c r="H49" s="35">
        <v>53.233431000000003</v>
      </c>
      <c r="I49" s="35">
        <v>75.63600000000001</v>
      </c>
      <c r="J49" s="35">
        <v>48.171028</v>
      </c>
      <c r="K49" s="35">
        <v>47.1</v>
      </c>
      <c r="L49" s="35">
        <v>45.775109899999997</v>
      </c>
      <c r="M49" s="35">
        <v>42.522100000000002</v>
      </c>
      <c r="N49" s="35">
        <v>37.374000000000002</v>
      </c>
      <c r="O49" s="35">
        <v>33.257100000000001</v>
      </c>
      <c r="P49" s="35">
        <v>27.585183000000001</v>
      </c>
      <c r="Q49" s="35">
        <v>22.049830000000004</v>
      </c>
      <c r="R49" s="35">
        <v>23.315100000000001</v>
      </c>
      <c r="S49" s="30">
        <v>60.564300000000003</v>
      </c>
      <c r="T49" s="35">
        <v>63.325599999999994</v>
      </c>
      <c r="U49" s="213">
        <v>21.300200000000004</v>
      </c>
      <c r="V49" s="152"/>
      <c r="W49" s="210">
        <f t="shared" si="0"/>
        <v>-0.66363998130298008</v>
      </c>
    </row>
    <row r="50" spans="1:23" x14ac:dyDescent="0.25">
      <c r="A50" s="207" t="str">
        <f>IF(desc!$B$1=1,desc!$A124,IF(desc!$B$1=2,desc!$B124,IF(desc!$B$1=3,desc!$C124,desc!$D124)))</f>
        <v>Totale delle comunicazioni stabilite dalla rete fissa verso rete indeterminata</v>
      </c>
      <c r="B50" s="43">
        <v>140</v>
      </c>
      <c r="C50" s="43">
        <v>116</v>
      </c>
      <c r="D50" s="43">
        <v>558</v>
      </c>
      <c r="E50" s="43">
        <v>207</v>
      </c>
      <c r="F50" s="43">
        <v>93</v>
      </c>
      <c r="G50" s="43">
        <v>498</v>
      </c>
      <c r="H50" s="43">
        <v>368.81738199999995</v>
      </c>
      <c r="I50" s="43">
        <v>561.00171</v>
      </c>
      <c r="J50" s="43">
        <v>489.41282400000006</v>
      </c>
      <c r="K50" s="43">
        <v>280.45429999999999</v>
      </c>
      <c r="L50" s="43">
        <v>216.36822810000001</v>
      </c>
      <c r="M50" s="43">
        <v>231.19869600000001</v>
      </c>
      <c r="N50" s="43">
        <v>183.27856370000001</v>
      </c>
      <c r="O50" s="43">
        <v>212.14789799999997</v>
      </c>
      <c r="P50" s="43">
        <v>149.54450599999998</v>
      </c>
      <c r="Q50" s="43">
        <v>177.16946100000004</v>
      </c>
      <c r="R50" s="43">
        <v>167.81105199999996</v>
      </c>
      <c r="S50" s="42">
        <v>146.28714200000002</v>
      </c>
      <c r="T50" s="43">
        <v>151.98797199999996</v>
      </c>
      <c r="U50" s="214">
        <v>143.38273799999999</v>
      </c>
      <c r="V50" s="117"/>
      <c r="W50" s="210">
        <f t="shared" si="0"/>
        <v>-5.6617861839751177E-2</v>
      </c>
    </row>
    <row r="51" spans="1:23" ht="26" x14ac:dyDescent="0.25">
      <c r="A51" s="34" t="str">
        <f>IF(desc!$B$1=1,desc!$A125,IF(desc!$B$1=2,desc!$B125,IF(desc!$B$1=3,desc!$C125,desc!$D125)))</f>
        <v>Comunicazioni stabilite dalla rete fissa verso ogni tipo di rete (fissa, mobile o indeterminata)</v>
      </c>
      <c r="B51" s="43"/>
      <c r="C51" s="43"/>
      <c r="D51" s="43"/>
      <c r="E51" s="43"/>
      <c r="F51" s="43"/>
      <c r="G51" s="43"/>
      <c r="H51" s="43"/>
      <c r="I51" s="43"/>
      <c r="J51" s="43"/>
      <c r="K51" s="43"/>
      <c r="L51" s="43"/>
      <c r="M51" s="43"/>
      <c r="N51" s="43"/>
      <c r="O51" s="43"/>
      <c r="P51" s="43"/>
      <c r="Q51" s="43"/>
      <c r="R51" s="43"/>
      <c r="S51" s="42"/>
      <c r="T51" s="43"/>
      <c r="U51" s="214"/>
      <c r="V51" s="152"/>
      <c r="W51" s="210"/>
    </row>
    <row r="52" spans="1:23" x14ac:dyDescent="0.25">
      <c r="A52" s="10" t="str">
        <f>IF(desc!$B$1=1,desc!$A126,IF(desc!$B$1=2,desc!$B126,IF(desc!$B$1=3,desc!$C126,desc!$D126)))</f>
        <v>A livello locale (zona urbana)</v>
      </c>
      <c r="B52" s="43">
        <v>12323</v>
      </c>
      <c r="C52" s="43">
        <v>12503</v>
      </c>
      <c r="D52" s="43">
        <v>11930</v>
      </c>
      <c r="E52" s="43">
        <v>10672</v>
      </c>
      <c r="F52" s="43">
        <v>9516</v>
      </c>
      <c r="G52" s="43">
        <v>8665</v>
      </c>
      <c r="H52" s="43">
        <v>8352.4780843000026</v>
      </c>
      <c r="I52" s="43">
        <v>7244.3216270000003</v>
      </c>
      <c r="J52" s="43">
        <v>7499.9627916999989</v>
      </c>
      <c r="K52" s="43">
        <v>7329.8935680000013</v>
      </c>
      <c r="L52" s="43">
        <v>7222.7066182999988</v>
      </c>
      <c r="M52" s="43">
        <v>7149.0159949999988</v>
      </c>
      <c r="N52" s="43">
        <v>6407.3139360000005</v>
      </c>
      <c r="O52" s="43">
        <v>6196.9560531999996</v>
      </c>
      <c r="P52" s="43">
        <v>5280.229328819999</v>
      </c>
      <c r="Q52" s="43">
        <v>4927.2964339299997</v>
      </c>
      <c r="R52" s="43">
        <v>4547.9268739999998</v>
      </c>
      <c r="S52" s="42">
        <v>3975.2322796666704</v>
      </c>
      <c r="T52" s="43">
        <v>2899.5398612934014</v>
      </c>
      <c r="U52" s="214" t="s">
        <v>17</v>
      </c>
      <c r="V52" s="116"/>
      <c r="W52" s="216" t="s">
        <v>17</v>
      </c>
    </row>
    <row r="53" spans="1:23" x14ac:dyDescent="0.25">
      <c r="A53" s="10" t="str">
        <f>IF(desc!$B$1=1,desc!$A127,IF(desc!$B$1=2,desc!$B127,IF(desc!$B$1=3,desc!$C127,desc!$D127)))</f>
        <v>A livello nazionale (zona interurbana)</v>
      </c>
      <c r="B53" s="43">
        <v>7360</v>
      </c>
      <c r="C53" s="43">
        <v>6215</v>
      </c>
      <c r="D53" s="43">
        <v>7437</v>
      </c>
      <c r="E53" s="43">
        <v>7491</v>
      </c>
      <c r="F53" s="43">
        <v>7282</v>
      </c>
      <c r="G53" s="43">
        <v>7825</v>
      </c>
      <c r="H53" s="43">
        <v>7354.4239425000042</v>
      </c>
      <c r="I53" s="43">
        <v>8161.3981958000004</v>
      </c>
      <c r="J53" s="43">
        <v>6933.740934200001</v>
      </c>
      <c r="K53" s="43">
        <v>5587.9664889999995</v>
      </c>
      <c r="L53" s="43">
        <v>5565.4584238999996</v>
      </c>
      <c r="M53" s="43">
        <v>5449.430051100001</v>
      </c>
      <c r="N53" s="43">
        <v>5261.7731182100006</v>
      </c>
      <c r="O53" s="43">
        <v>5482.4992133412034</v>
      </c>
      <c r="P53" s="43">
        <v>4808.7195898799991</v>
      </c>
      <c r="Q53" s="43">
        <v>4340.6382950999996</v>
      </c>
      <c r="R53" s="43">
        <v>4312.1921680000005</v>
      </c>
      <c r="S53" s="42">
        <v>4060.7638743833277</v>
      </c>
      <c r="T53" s="43">
        <v>4849.2314555132971</v>
      </c>
      <c r="U53" s="214" t="s">
        <v>17</v>
      </c>
      <c r="V53" s="116"/>
      <c r="W53" s="216" t="s">
        <v>17</v>
      </c>
    </row>
    <row r="54" spans="1:23" x14ac:dyDescent="0.25">
      <c r="A54" s="207" t="str">
        <f>IF(desc!$B$1=1,desc!$A128,IF(desc!$B$1=2,desc!$B128,IF(desc!$B$1=3,desc!$C128,desc!$D128)))</f>
        <v>A livello nazionale (zona urbana e zona interurbana)</v>
      </c>
      <c r="B54" s="43">
        <v>19682</v>
      </c>
      <c r="C54" s="43">
        <v>18718</v>
      </c>
      <c r="D54" s="43">
        <v>19369</v>
      </c>
      <c r="E54" s="43">
        <v>18164</v>
      </c>
      <c r="F54" s="43">
        <v>16798</v>
      </c>
      <c r="G54" s="43">
        <v>16490</v>
      </c>
      <c r="H54" s="43">
        <v>15706.902026800006</v>
      </c>
      <c r="I54" s="43">
        <v>15405.719822800002</v>
      </c>
      <c r="J54" s="43">
        <v>14433.703725899999</v>
      </c>
      <c r="K54" s="43">
        <v>12917.860057000002</v>
      </c>
      <c r="L54" s="43">
        <v>12788.1650422</v>
      </c>
      <c r="M54" s="43">
        <v>12598.4460461</v>
      </c>
      <c r="N54" s="43">
        <v>11669.08705421</v>
      </c>
      <c r="O54" s="43">
        <v>11679.455266541203</v>
      </c>
      <c r="P54" s="43">
        <v>10088.9489187</v>
      </c>
      <c r="Q54" s="43">
        <v>9267.9347290299993</v>
      </c>
      <c r="R54" s="43">
        <v>8860.1190420000003</v>
      </c>
      <c r="S54" s="42">
        <v>8035.996154049998</v>
      </c>
      <c r="T54" s="43">
        <v>7748.7713168066994</v>
      </c>
      <c r="U54" s="214">
        <v>6500.5176096500018</v>
      </c>
      <c r="V54" s="116"/>
      <c r="W54" s="210">
        <f t="shared" si="0"/>
        <v>-0.16109053372749527</v>
      </c>
    </row>
    <row r="55" spans="1:23" x14ac:dyDescent="0.25">
      <c r="A55" s="10" t="str">
        <f>IF(desc!$B$1=1,desc!$A129,IF(desc!$B$1=2,desc!$B129,IF(desc!$B$1=3,desc!$C129,desc!$D129)))</f>
        <v>A livello internazionale</v>
      </c>
      <c r="B55" s="43">
        <v>2237</v>
      </c>
      <c r="C55" s="43">
        <v>2543</v>
      </c>
      <c r="D55" s="43">
        <v>3002</v>
      </c>
      <c r="E55" s="43">
        <v>2865</v>
      </c>
      <c r="F55" s="43">
        <v>2771</v>
      </c>
      <c r="G55" s="43">
        <v>3083</v>
      </c>
      <c r="H55" s="43">
        <v>2782.4005677170003</v>
      </c>
      <c r="I55" s="43">
        <v>2707.5283575000003</v>
      </c>
      <c r="J55" s="43">
        <v>2933.3353206000002</v>
      </c>
      <c r="K55" s="43">
        <v>2445.3520290000001</v>
      </c>
      <c r="L55" s="43">
        <v>2305.4114873000003</v>
      </c>
      <c r="M55" s="43">
        <v>2199.2030796999998</v>
      </c>
      <c r="N55" s="43">
        <v>2145.3501220099997</v>
      </c>
      <c r="O55" s="43">
        <v>2398.6766669882027</v>
      </c>
      <c r="P55" s="43">
        <v>1872.8061673499999</v>
      </c>
      <c r="Q55" s="43">
        <v>1643.90992529</v>
      </c>
      <c r="R55" s="43">
        <v>1652.1840768999998</v>
      </c>
      <c r="S55" s="42">
        <v>1743.695508666669</v>
      </c>
      <c r="T55" s="43">
        <v>1266.6386616731995</v>
      </c>
      <c r="U55" s="214">
        <v>878.45297623329986</v>
      </c>
      <c r="V55" s="116"/>
      <c r="W55" s="210">
        <f t="shared" si="0"/>
        <v>-0.30646915903160227</v>
      </c>
    </row>
    <row r="56" spans="1:23" ht="25" x14ac:dyDescent="0.25">
      <c r="A56" s="10" t="str">
        <f>IF(desc!$B$1=1,desc!$A130,IF(desc!$B$1=2,desc!$B130,IF(desc!$B$1=3,desc!$C130,desc!$D130)))</f>
        <v>Totale delle comunicazioni stabilite dalla rete fissa verso ogni tipo di rete (fissa, mobile o indeterminata)</v>
      </c>
      <c r="B56" s="237">
        <v>21919</v>
      </c>
      <c r="C56" s="237">
        <v>21261</v>
      </c>
      <c r="D56" s="237">
        <v>22371</v>
      </c>
      <c r="E56" s="237">
        <v>21029</v>
      </c>
      <c r="F56" s="237">
        <v>19569</v>
      </c>
      <c r="G56" s="237">
        <v>19573</v>
      </c>
      <c r="H56" s="237">
        <v>18489.302594517005</v>
      </c>
      <c r="I56" s="237">
        <v>18113.248180300001</v>
      </c>
      <c r="J56" s="237">
        <v>17367.039046499998</v>
      </c>
      <c r="K56" s="237">
        <v>15363.212086000001</v>
      </c>
      <c r="L56" s="237">
        <v>15093.5765295</v>
      </c>
      <c r="M56" s="237">
        <v>14797.649125799999</v>
      </c>
      <c r="N56" s="237">
        <v>13814.437176219999</v>
      </c>
      <c r="O56" s="237">
        <v>14078.131933529407</v>
      </c>
      <c r="P56" s="237">
        <v>11961.75508605</v>
      </c>
      <c r="Q56" s="237">
        <v>10911.844654319999</v>
      </c>
      <c r="R56" s="237">
        <v>10512.303118899999</v>
      </c>
      <c r="S56" s="238">
        <v>9779.6916627166665</v>
      </c>
      <c r="T56" s="237">
        <v>9015.4099784798982</v>
      </c>
      <c r="U56" s="215">
        <v>7378.9705858833013</v>
      </c>
      <c r="V56" s="117"/>
      <c r="W56" s="222">
        <f t="shared" si="0"/>
        <v>-0.18151580421775998</v>
      </c>
    </row>
    <row r="57" spans="1:23" x14ac:dyDescent="0.25">
      <c r="A57" s="27" t="str">
        <f>IF(desc!$B$1=1,desc!$A131,IF(desc!$B$1=2,desc!$B131,IF(desc!$B$1=3,desc!$C131,desc!$D131)))</f>
        <v>Utile indicazione:</v>
      </c>
    </row>
    <row r="58" spans="1:23" x14ac:dyDescent="0.25">
      <c r="A58" s="27" t="str">
        <f>IF(desc!$B$1=1,desc!$A132,IF(desc!$B$1=2,desc!$B132,IF(desc!$B$1=3,desc!$C132,desc!$D132)))</f>
        <v xml:space="preserve">a) Informazione non rilevata prima del 2004. </v>
      </c>
    </row>
    <row r="59" spans="1:23" x14ac:dyDescent="0.25">
      <c r="A59" s="27" t="str">
        <f>IF(desc!$B$1=1,desc!$A133,IF(desc!$B$1=2,desc!$B133,IF(desc!$B$1=3,desc!$C133,desc!$D133)))</f>
        <v>b) Informazione non rileverà pìu da 2018.</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W59"/>
  <sheetViews>
    <sheetView showGridLines="0" workbookViewId="0">
      <pane xSplit="1" ySplit="4" topLeftCell="O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9.81640625" style="3" customWidth="1"/>
    <col min="2" max="13" width="11.54296875" style="3" customWidth="1"/>
    <col min="14" max="21" width="11.54296875" style="3"/>
    <col min="23" max="16384" width="11.54296875" style="3"/>
  </cols>
  <sheetData>
    <row r="1" spans="1:23" ht="34.9" customHeight="1" x14ac:dyDescent="0.25">
      <c r="A1" s="97" t="str">
        <f>IF(desc!$B$1=1,desc!$A135,IF(desc!$B$1=2,desc!$B135,IF(desc!$B$1=3,desc!$C135,desc!$D135)))</f>
        <v>Tabella SF2C: Trasmissione vocale e trasmissione dati su collegamenti privati (ISDN, PSTN o VoIP)</v>
      </c>
    </row>
    <row r="2" spans="1:23" ht="19.149999999999999" customHeight="1" x14ac:dyDescent="0.25">
      <c r="A2" s="13" t="str">
        <f>IF(desc!$B$1=1,desc!$A136,IF(desc!$B$1=2,desc!$B136,IF(desc!$B$1=3,desc!$C136,desc!$D136)))</f>
        <v>Durata media di una comunicazione</v>
      </c>
      <c r="B2" s="4"/>
      <c r="C2" s="4"/>
      <c r="D2" s="4"/>
      <c r="E2" s="4"/>
      <c r="F2" s="4"/>
      <c r="G2" s="4"/>
      <c r="H2" s="4"/>
      <c r="I2" s="4"/>
      <c r="J2" s="4"/>
      <c r="K2" s="4"/>
      <c r="L2" s="4"/>
      <c r="M2" s="4"/>
      <c r="N2" s="4"/>
      <c r="O2" s="4"/>
      <c r="P2" s="4"/>
      <c r="Q2" s="4"/>
    </row>
    <row r="3" spans="1:23" ht="4.9000000000000004" customHeight="1" x14ac:dyDescent="0.25">
      <c r="A3" s="9"/>
      <c r="B3" s="4"/>
      <c r="C3" s="4"/>
      <c r="D3" s="4"/>
      <c r="E3" s="4"/>
      <c r="F3" s="4"/>
      <c r="G3" s="4"/>
      <c r="H3" s="4"/>
      <c r="I3" s="4"/>
      <c r="J3" s="4"/>
      <c r="K3" s="4"/>
      <c r="L3" s="4"/>
      <c r="M3" s="4"/>
      <c r="N3" s="4"/>
      <c r="O3" s="4"/>
      <c r="P3" s="4"/>
      <c r="Q3" s="4"/>
    </row>
    <row r="4" spans="1:23" ht="13.15" customHeight="1" x14ac:dyDescent="0.3">
      <c r="A4" s="25" t="str">
        <f>IF(desc!$B$1=1,desc!$A137,IF(desc!$B$1=2,desc!$B137,IF(desc!$B$1=3,desc!$C137,desc!$D137)))</f>
        <v>Durata media di una comunicazione (in minuti)</v>
      </c>
      <c r="B4" s="5">
        <v>1999</v>
      </c>
      <c r="C4" s="5">
        <v>2000</v>
      </c>
      <c r="D4" s="5">
        <v>2001</v>
      </c>
      <c r="E4" s="5">
        <v>2002</v>
      </c>
      <c r="F4" s="5">
        <v>2003</v>
      </c>
      <c r="G4" s="5">
        <v>2004</v>
      </c>
      <c r="H4" s="5">
        <v>2005</v>
      </c>
      <c r="I4" s="5">
        <v>2006</v>
      </c>
      <c r="J4" s="5">
        <v>2007</v>
      </c>
      <c r="K4" s="5">
        <v>2008</v>
      </c>
      <c r="L4" s="5">
        <v>2009</v>
      </c>
      <c r="M4" s="5">
        <v>2010</v>
      </c>
      <c r="N4" s="5">
        <v>2011</v>
      </c>
      <c r="O4" s="5">
        <v>2012</v>
      </c>
      <c r="P4" s="5">
        <v>2013</v>
      </c>
      <c r="Q4" s="5">
        <v>2014</v>
      </c>
      <c r="R4" s="5">
        <v>2015</v>
      </c>
      <c r="S4" s="5">
        <v>2016</v>
      </c>
      <c r="T4" s="5">
        <v>2017</v>
      </c>
      <c r="U4" s="171">
        <v>2018</v>
      </c>
      <c r="W4" s="89" t="str">
        <f>IF(desc!$B$1=1,desc!$A192,IF(desc!$B$1=2,desc!$B192,IF(desc!$B$1=3,desc!$C192,desc!$D192)))</f>
        <v>Var. 17-18</v>
      </c>
    </row>
    <row r="5" spans="1:23" ht="13" x14ac:dyDescent="0.25">
      <c r="A5" s="34" t="str">
        <f>IF(desc!$B$1=1,desc!$A138,IF(desc!$B$1=2,desc!$B138,IF(desc!$B$1=3,desc!$C138,desc!$D138)))</f>
        <v>Comunicazioni dalla rete fissa verso rete fissa</v>
      </c>
      <c r="B5" s="39"/>
      <c r="C5" s="39"/>
      <c r="D5" s="39"/>
      <c r="E5" s="39"/>
      <c r="F5" s="39"/>
      <c r="G5" s="39"/>
      <c r="H5" s="39"/>
      <c r="I5" s="39"/>
      <c r="J5" s="39"/>
      <c r="K5" s="39"/>
      <c r="L5" s="39"/>
      <c r="M5" s="39"/>
      <c r="N5" s="39"/>
      <c r="O5" s="39"/>
      <c r="P5" s="39"/>
      <c r="Q5" s="39"/>
      <c r="R5" s="39"/>
      <c r="S5" s="38"/>
      <c r="T5" s="38"/>
      <c r="U5" s="173"/>
      <c r="W5" s="220"/>
    </row>
    <row r="6" spans="1:23" x14ac:dyDescent="0.25">
      <c r="A6" s="25" t="str">
        <f>IF(desc!$B$1=1,desc!$A139,IF(desc!$B$1=2,desc!$B139,IF(desc!$B$1=3,desc!$C139,desc!$D139)))</f>
        <v>Comunicazioni stabilite in modo diretto (senza prefisso)</v>
      </c>
      <c r="B6" s="39"/>
      <c r="C6" s="39"/>
      <c r="D6" s="39"/>
      <c r="E6" s="39"/>
      <c r="F6" s="39"/>
      <c r="G6" s="39"/>
      <c r="H6" s="39"/>
      <c r="I6" s="39"/>
      <c r="J6" s="39"/>
      <c r="K6" s="39"/>
      <c r="L6" s="39"/>
      <c r="M6" s="39"/>
      <c r="N6" s="39"/>
      <c r="O6" s="39"/>
      <c r="P6" s="39"/>
      <c r="Q6" s="39"/>
      <c r="R6" s="39"/>
      <c r="S6" s="38"/>
      <c r="T6" s="38"/>
      <c r="U6" s="173"/>
      <c r="W6" s="82"/>
    </row>
    <row r="7" spans="1:23" x14ac:dyDescent="0.25">
      <c r="A7" s="10" t="str">
        <f>IF(desc!$B$1=1,desc!$A140,IF(desc!$B$1=2,desc!$B140,IF(desc!$B$1=3,desc!$C140,desc!$D140)))</f>
        <v>A livello locale (zona urbana)</v>
      </c>
      <c r="B7" s="39">
        <v>3.86</v>
      </c>
      <c r="C7" s="39">
        <v>4.03</v>
      </c>
      <c r="D7" s="39">
        <v>4.1100000000000003</v>
      </c>
      <c r="E7" s="39">
        <v>4.0999999999999996</v>
      </c>
      <c r="F7" s="39">
        <v>3.85</v>
      </c>
      <c r="G7" s="39">
        <v>3.65</v>
      </c>
      <c r="H7" s="39">
        <v>3.5266384299681097</v>
      </c>
      <c r="I7" s="39">
        <v>3.5709656092627866</v>
      </c>
      <c r="J7" s="39">
        <v>3.5927550731970856</v>
      </c>
      <c r="K7" s="39">
        <v>3.6787077826725407</v>
      </c>
      <c r="L7" s="39">
        <v>3.806396070908852</v>
      </c>
      <c r="M7" s="39">
        <v>3.865832830488189</v>
      </c>
      <c r="N7" s="39">
        <v>3.8053823886521405</v>
      </c>
      <c r="O7" s="39">
        <v>3.8432721119577051</v>
      </c>
      <c r="P7" s="39">
        <v>3.8168670967428509</v>
      </c>
      <c r="Q7" s="39">
        <v>5.0896791430788575</v>
      </c>
      <c r="R7" s="39">
        <v>4.7322300998229618</v>
      </c>
      <c r="S7" s="38">
        <v>4.8115861168717693</v>
      </c>
      <c r="T7" s="38">
        <v>2.6320113171015187</v>
      </c>
      <c r="U7" s="217" t="s">
        <v>17</v>
      </c>
      <c r="W7" s="221" t="s">
        <v>17</v>
      </c>
    </row>
    <row r="8" spans="1:23" x14ac:dyDescent="0.25">
      <c r="A8" s="10" t="str">
        <f>IF(desc!$B$1=1,desc!$A141,IF(desc!$B$1=2,desc!$B141,IF(desc!$B$1=3,desc!$C141,desc!$D141)))</f>
        <v>A livello nazionale (zona interurbana)</v>
      </c>
      <c r="B8" s="39">
        <v>3.85</v>
      </c>
      <c r="C8" s="39">
        <v>3.73</v>
      </c>
      <c r="D8" s="39">
        <v>3.77</v>
      </c>
      <c r="E8" s="39">
        <v>3.93</v>
      </c>
      <c r="F8" s="39">
        <v>3.9</v>
      </c>
      <c r="G8" s="39">
        <v>3.39</v>
      </c>
      <c r="H8" s="39">
        <v>3.7182638156247885</v>
      </c>
      <c r="I8" s="39">
        <v>3.8134993713814676</v>
      </c>
      <c r="J8" s="39">
        <v>3.6436960589466598</v>
      </c>
      <c r="K8" s="39">
        <v>3.5766666666666653</v>
      </c>
      <c r="L8" s="39">
        <v>3.3244364476475843</v>
      </c>
      <c r="M8" s="39">
        <v>3.3592671369030884</v>
      </c>
      <c r="N8" s="39">
        <v>3.3247408946314159</v>
      </c>
      <c r="O8" s="39">
        <v>3.4263483999559847</v>
      </c>
      <c r="P8" s="39">
        <v>3.5425029272269142</v>
      </c>
      <c r="Q8" s="39">
        <v>5.0107294588587123</v>
      </c>
      <c r="R8" s="39">
        <v>4.7950137106906752</v>
      </c>
      <c r="S8" s="38">
        <v>4.6913787524211035</v>
      </c>
      <c r="T8" s="38">
        <v>13.342562387456516</v>
      </c>
      <c r="U8" s="217" t="s">
        <v>17</v>
      </c>
      <c r="W8" s="221" t="s">
        <v>17</v>
      </c>
    </row>
    <row r="9" spans="1:23" x14ac:dyDescent="0.25">
      <c r="A9" s="207" t="str">
        <f>IF(desc!$B$1=1,desc!$A142,IF(desc!$B$1=2,desc!$B142,IF(desc!$B$1=3,desc!$C142,desc!$D142)))</f>
        <v>A livello nazionale (zona urbana e zona interurbana)</v>
      </c>
      <c r="B9" s="39">
        <v>3.8577606919750118</v>
      </c>
      <c r="C9" s="39">
        <v>3.9554879734586672</v>
      </c>
      <c r="D9" s="39">
        <v>4.0174593618302223</v>
      </c>
      <c r="E9" s="39">
        <v>4.0503076366268544</v>
      </c>
      <c r="F9" s="39">
        <v>3.8653093187157399</v>
      </c>
      <c r="G9" s="39">
        <v>3.5504311961004875</v>
      </c>
      <c r="H9" s="39">
        <v>3.5927402364446079</v>
      </c>
      <c r="I9" s="39">
        <v>3.658884380161965</v>
      </c>
      <c r="J9" s="39">
        <v>3.6115907662208699</v>
      </c>
      <c r="K9" s="39">
        <v>3.6424715909090906</v>
      </c>
      <c r="L9" s="39">
        <v>3.6382879225686175</v>
      </c>
      <c r="M9" s="39">
        <v>3.6903068693904664</v>
      </c>
      <c r="N9" s="39">
        <v>3.6386494680147803</v>
      </c>
      <c r="O9" s="39">
        <v>3.6971740548942913</v>
      </c>
      <c r="P9" s="39">
        <v>3.7199364708254072</v>
      </c>
      <c r="Q9" s="39">
        <v>5.0681343876226492</v>
      </c>
      <c r="R9" s="39">
        <v>4.748934597135583</v>
      </c>
      <c r="S9" s="38">
        <v>4.7743412467995938</v>
      </c>
      <c r="T9" s="38">
        <v>5.6463205620221029</v>
      </c>
      <c r="U9" s="217">
        <v>6.2498799142147732</v>
      </c>
      <c r="W9" s="210">
        <f t="shared" ref="W9:W56" si="0">(U9-T9)/ABS(T9)</f>
        <v>0.10689427664668744</v>
      </c>
    </row>
    <row r="10" spans="1:23" x14ac:dyDescent="0.25">
      <c r="A10" s="10" t="str">
        <f>IF(desc!$B$1=1,desc!$A143,IF(desc!$B$1=2,desc!$B143,IF(desc!$B$1=3,desc!$C143,desc!$D143)))</f>
        <v>A livello internazionale</v>
      </c>
      <c r="B10" s="39">
        <v>3.83</v>
      </c>
      <c r="C10" s="39">
        <v>4.05</v>
      </c>
      <c r="D10" s="39">
        <v>4.42</v>
      </c>
      <c r="E10" s="39">
        <v>4.59</v>
      </c>
      <c r="F10" s="39">
        <v>4.9800000000000004</v>
      </c>
      <c r="G10" s="39">
        <v>4.3099999999999996</v>
      </c>
      <c r="H10" s="39">
        <v>4.8446972387286653</v>
      </c>
      <c r="I10" s="39">
        <v>4.9060343703391514</v>
      </c>
      <c r="J10" s="39">
        <v>4.6667390580155805</v>
      </c>
      <c r="K10" s="39">
        <v>5.1817391304347815</v>
      </c>
      <c r="L10" s="39">
        <v>5.0258551547490562</v>
      </c>
      <c r="M10" s="39">
        <v>5.5351706673351577</v>
      </c>
      <c r="N10" s="39">
        <v>5.4737598194103212</v>
      </c>
      <c r="O10" s="39">
        <v>4.4743143279190374</v>
      </c>
      <c r="P10" s="39">
        <v>4.3362438569774646</v>
      </c>
      <c r="Q10" s="39">
        <v>8.8498505207479052</v>
      </c>
      <c r="R10" s="39">
        <v>9.2957759687886856</v>
      </c>
      <c r="S10" s="38">
        <v>10.58005120327701</v>
      </c>
      <c r="T10" s="38">
        <v>12.240930091255429</v>
      </c>
      <c r="U10" s="217">
        <v>14.311310190369545</v>
      </c>
      <c r="W10" s="210">
        <f t="shared" si="0"/>
        <v>0.16913584863891484</v>
      </c>
    </row>
    <row r="11" spans="1:23" x14ac:dyDescent="0.25">
      <c r="A11" s="10" t="str">
        <f>IF(desc!$B$1=1,desc!$A144,IF(desc!$B$1=2,desc!$B144,IF(desc!$B$1=3,desc!$C144,desc!$D144)))</f>
        <v>Totale</v>
      </c>
      <c r="B11" s="39">
        <v>3.86</v>
      </c>
      <c r="C11" s="39">
        <v>3.96</v>
      </c>
      <c r="D11" s="39">
        <v>4.05</v>
      </c>
      <c r="E11" s="39">
        <v>4.0999999999999996</v>
      </c>
      <c r="F11" s="39">
        <v>3.97</v>
      </c>
      <c r="G11" s="39">
        <v>3.64</v>
      </c>
      <c r="H11" s="39">
        <v>3.6564287096924732</v>
      </c>
      <c r="I11" s="39">
        <v>3.7231379095553749</v>
      </c>
      <c r="J11" s="39">
        <v>3.6814842428353396</v>
      </c>
      <c r="K11" s="39">
        <v>3.7219577907498875</v>
      </c>
      <c r="L11" s="39">
        <v>3.7133360438588019</v>
      </c>
      <c r="M11" s="39">
        <v>3.779609099646577</v>
      </c>
      <c r="N11" s="39">
        <v>3.7299506469473065</v>
      </c>
      <c r="O11" s="39">
        <v>3.7456494619212259</v>
      </c>
      <c r="P11" s="39">
        <v>3.7592445447239333</v>
      </c>
      <c r="Q11" s="39">
        <v>5.2170667114225067</v>
      </c>
      <c r="R11" s="39">
        <v>4.8921523100555362</v>
      </c>
      <c r="S11" s="38">
        <v>4.9732334745753786</v>
      </c>
      <c r="T11" s="38">
        <v>5.9000168282802186</v>
      </c>
      <c r="U11" s="217">
        <v>6.7522298488904662</v>
      </c>
      <c r="W11" s="210">
        <f t="shared" si="0"/>
        <v>0.14444247286302353</v>
      </c>
    </row>
    <row r="12" spans="1:23" x14ac:dyDescent="0.25">
      <c r="A12" s="25" t="str">
        <f>IF(desc!$B$1=1,desc!$A145,IF(desc!$B$1=2,desc!$B145,IF(desc!$B$1=3,desc!$C145,desc!$D145)))</f>
        <v>Comunicazioni stabilite in modo indiretto (con prefisso)</v>
      </c>
      <c r="B12" s="39"/>
      <c r="C12" s="39"/>
      <c r="D12" s="39"/>
      <c r="E12" s="39"/>
      <c r="F12" s="39"/>
      <c r="G12" s="39"/>
      <c r="H12" s="39"/>
      <c r="I12" s="39"/>
      <c r="J12" s="39"/>
      <c r="K12" s="39"/>
      <c r="L12" s="39"/>
      <c r="M12" s="39"/>
      <c r="N12" s="39"/>
      <c r="O12" s="39"/>
      <c r="P12" s="39"/>
      <c r="Q12" s="39"/>
      <c r="R12" s="39"/>
      <c r="S12" s="38"/>
      <c r="T12" s="38"/>
      <c r="U12" s="217"/>
      <c r="W12" s="210"/>
    </row>
    <row r="13" spans="1:23" x14ac:dyDescent="0.25">
      <c r="A13" s="10" t="str">
        <f>IF(desc!$B$1=1,desc!$A146,IF(desc!$B$1=2,desc!$B146,IF(desc!$B$1=3,desc!$C146,desc!$D146)))</f>
        <v>A livello locale (zona urbana)</v>
      </c>
      <c r="B13" s="39">
        <v>6.39</v>
      </c>
      <c r="C13" s="39">
        <v>4.83</v>
      </c>
      <c r="D13" s="39">
        <v>4.6100000000000003</v>
      </c>
      <c r="E13" s="39">
        <v>4.2699999999999996</v>
      </c>
      <c r="F13" s="39">
        <v>4.13</v>
      </c>
      <c r="G13" s="39">
        <v>4.1399999999999997</v>
      </c>
      <c r="H13" s="39">
        <v>4.0845284772738824</v>
      </c>
      <c r="I13" s="39">
        <v>3.9413005334468285</v>
      </c>
      <c r="J13" s="39">
        <v>4.1417210248118792</v>
      </c>
      <c r="K13" s="39">
        <v>4.1574553641871077</v>
      </c>
      <c r="L13" s="39">
        <v>4.1363409196616399</v>
      </c>
      <c r="M13" s="39">
        <v>4.1982508371770892</v>
      </c>
      <c r="N13" s="39">
        <v>4.1688641633951145</v>
      </c>
      <c r="O13" s="39">
        <v>4.5204296556127925</v>
      </c>
      <c r="P13" s="39">
        <v>4.2064992332255606</v>
      </c>
      <c r="Q13" s="39">
        <v>4.2568988377525399</v>
      </c>
      <c r="R13" s="39">
        <v>3.6921334238486203</v>
      </c>
      <c r="S13" s="38">
        <v>3.747762786440652</v>
      </c>
      <c r="T13" s="38">
        <v>4.4355403640630486</v>
      </c>
      <c r="U13" s="217" t="s">
        <v>17</v>
      </c>
      <c r="W13" s="221" t="s">
        <v>17</v>
      </c>
    </row>
    <row r="14" spans="1:23" x14ac:dyDescent="0.25">
      <c r="A14" s="10" t="str">
        <f>IF(desc!$B$1=1,desc!$A147,IF(desc!$B$1=2,desc!$B147,IF(desc!$B$1=3,desc!$C147,desc!$D147)))</f>
        <v>A livello nazionale (zona interurbana)</v>
      </c>
      <c r="B14" s="39">
        <v>3.53</v>
      </c>
      <c r="C14" s="39">
        <v>4.18</v>
      </c>
      <c r="D14" s="39">
        <v>4.55</v>
      </c>
      <c r="E14" s="39">
        <v>4.46</v>
      </c>
      <c r="F14" s="39">
        <v>3.54</v>
      </c>
      <c r="G14" s="39">
        <v>3.63</v>
      </c>
      <c r="H14" s="39">
        <v>2.8793266603786045</v>
      </c>
      <c r="I14" s="39">
        <v>4.0981663749735011</v>
      </c>
      <c r="J14" s="39">
        <v>5.0294354040885869</v>
      </c>
      <c r="K14" s="39">
        <v>4.4035039002549903</v>
      </c>
      <c r="L14" s="39">
        <v>4.6442433315200589</v>
      </c>
      <c r="M14" s="39">
        <v>5.0813895750963534</v>
      </c>
      <c r="N14" s="39">
        <v>4.0377219547376955</v>
      </c>
      <c r="O14" s="39">
        <v>4.0011599607678363</v>
      </c>
      <c r="P14" s="39">
        <v>4.2776349285865871</v>
      </c>
      <c r="Q14" s="39">
        <v>4.2683231376834598</v>
      </c>
      <c r="R14" s="39">
        <v>4.2310777041822991</v>
      </c>
      <c r="S14" s="38">
        <v>3.3835172100595572</v>
      </c>
      <c r="T14" s="38">
        <v>3.433894830491719</v>
      </c>
      <c r="U14" s="217" t="s">
        <v>17</v>
      </c>
      <c r="W14" s="221" t="s">
        <v>17</v>
      </c>
    </row>
    <row r="15" spans="1:23" x14ac:dyDescent="0.25">
      <c r="A15" s="207" t="str">
        <f>IF(desc!$B$1=1,desc!$A148,IF(desc!$B$1=2,desc!$B148,IF(desc!$B$1=3,desc!$C148,desc!$D148)))</f>
        <v>A livello nazionale (zona urbana e zona interurbana)</v>
      </c>
      <c r="B15" s="39">
        <v>4.7431906614785992</v>
      </c>
      <c r="C15" s="39">
        <v>4.5054263565891475</v>
      </c>
      <c r="D15" s="39">
        <v>4.5769682726204461</v>
      </c>
      <c r="E15" s="39">
        <v>4.3573287077189935</v>
      </c>
      <c r="F15" s="39">
        <v>3.8661800486618003</v>
      </c>
      <c r="G15" s="39">
        <v>3.9171171171171171</v>
      </c>
      <c r="H15" s="39">
        <v>3.4772036190229185</v>
      </c>
      <c r="I15" s="39">
        <v>4.0284873217271908</v>
      </c>
      <c r="J15" s="39">
        <v>4.4802507866031807</v>
      </c>
      <c r="K15" s="39">
        <v>4.241521842987245</v>
      </c>
      <c r="L15" s="39">
        <v>4.3227114571008256</v>
      </c>
      <c r="M15" s="39">
        <v>4.5294182397096643</v>
      </c>
      <c r="N15" s="39">
        <v>4.102251218652996</v>
      </c>
      <c r="O15" s="39">
        <v>4.2039443004164996</v>
      </c>
      <c r="P15" s="39">
        <v>4.247905640662581</v>
      </c>
      <c r="Q15" s="39">
        <v>4.2635593917029668</v>
      </c>
      <c r="R15" s="39">
        <v>3.9924226959093487</v>
      </c>
      <c r="S15" s="38">
        <v>3.5291700122647702</v>
      </c>
      <c r="T15" s="38">
        <v>3.5230153905281871</v>
      </c>
      <c r="U15" s="217">
        <v>1.8943728461002312</v>
      </c>
      <c r="W15" s="210">
        <f t="shared" si="0"/>
        <v>-0.46228652557313471</v>
      </c>
    </row>
    <row r="16" spans="1:23" x14ac:dyDescent="0.25">
      <c r="A16" s="10" t="str">
        <f>IF(desc!$B$1=1,desc!$A149,IF(desc!$B$1=2,desc!$B149,IF(desc!$B$1=3,desc!$C149,desc!$D149)))</f>
        <v>A livello internazionale</v>
      </c>
      <c r="B16" s="39">
        <v>3.26</v>
      </c>
      <c r="C16" s="39">
        <v>4.21</v>
      </c>
      <c r="D16" s="39">
        <v>4.91</v>
      </c>
      <c r="E16" s="39">
        <v>5.85</v>
      </c>
      <c r="F16" s="39">
        <v>4.1399999999999997</v>
      </c>
      <c r="G16" s="39">
        <v>4.71</v>
      </c>
      <c r="H16" s="39">
        <v>5.2326002342153011</v>
      </c>
      <c r="I16" s="39">
        <v>5.2449446370487793</v>
      </c>
      <c r="J16" s="39">
        <v>5.7597721792383512</v>
      </c>
      <c r="K16" s="39">
        <v>6.5111298410143972</v>
      </c>
      <c r="L16" s="39">
        <v>6.5533250557491591</v>
      </c>
      <c r="M16" s="39">
        <v>6.6727219532852367</v>
      </c>
      <c r="N16" s="39">
        <v>6.4364278645305664</v>
      </c>
      <c r="O16" s="39">
        <v>6.4872463981368247</v>
      </c>
      <c r="P16" s="39">
        <v>7.1648163059126162</v>
      </c>
      <c r="Q16" s="39">
        <v>6.8649636459077943</v>
      </c>
      <c r="R16" s="39">
        <v>6.9912751225213094</v>
      </c>
      <c r="S16" s="38">
        <v>6.3308842930003664</v>
      </c>
      <c r="T16" s="38">
        <v>5.6786633324573268</v>
      </c>
      <c r="U16" s="217">
        <v>5.5816895563610842</v>
      </c>
      <c r="W16" s="210">
        <f t="shared" si="0"/>
        <v>-1.7076866582664468E-2</v>
      </c>
    </row>
    <row r="17" spans="1:23" x14ac:dyDescent="0.25">
      <c r="A17" s="10" t="str">
        <f>IF(desc!$B$1=1,desc!$A150,IF(desc!$B$1=2,desc!$B150,IF(desc!$B$1=3,desc!$C150,desc!$D150)))</f>
        <v>Totale</v>
      </c>
      <c r="B17" s="39">
        <v>4.32</v>
      </c>
      <c r="C17" s="39">
        <v>4.43</v>
      </c>
      <c r="D17" s="39">
        <v>4.6500000000000004</v>
      </c>
      <c r="E17" s="39">
        <v>4.5599999999999996</v>
      </c>
      <c r="F17" s="39">
        <v>3.92</v>
      </c>
      <c r="G17" s="39">
        <v>4.0599999999999996</v>
      </c>
      <c r="H17" s="39">
        <v>3.6073384797564181</v>
      </c>
      <c r="I17" s="39">
        <v>4.1334155167557958</v>
      </c>
      <c r="J17" s="39">
        <v>4.5833415860836668</v>
      </c>
      <c r="K17" s="39">
        <v>4.4153830751210634</v>
      </c>
      <c r="L17" s="39">
        <v>4.4800493348831969</v>
      </c>
      <c r="M17" s="39">
        <v>4.6851817567064922</v>
      </c>
      <c r="N17" s="39">
        <v>4.2727164463529963</v>
      </c>
      <c r="O17" s="39">
        <v>4.3690221050003624</v>
      </c>
      <c r="P17" s="39">
        <v>4.436685187504958</v>
      </c>
      <c r="Q17" s="39">
        <v>4.4324762683103653</v>
      </c>
      <c r="R17" s="39">
        <v>4.1763042580514691</v>
      </c>
      <c r="S17" s="38">
        <v>3.7841177879807355</v>
      </c>
      <c r="T17" s="38">
        <v>3.6083481171541374</v>
      </c>
      <c r="U17" s="217">
        <v>2.6583536024457479</v>
      </c>
      <c r="W17" s="210">
        <f t="shared" si="0"/>
        <v>-0.26327684687408687</v>
      </c>
    </row>
    <row r="18" spans="1:23" x14ac:dyDescent="0.25">
      <c r="A18" s="25" t="str">
        <f>IF(desc!$B$1=1,desc!$A151,IF(desc!$B$1=2,desc!$B151,IF(desc!$B$1=3,desc!$C151,desc!$D151)))</f>
        <v>Comunicazioni stabilite tramite accesso VoIP</v>
      </c>
      <c r="B18" s="39"/>
      <c r="C18" s="39"/>
      <c r="D18" s="39"/>
      <c r="E18" s="39"/>
      <c r="F18" s="39"/>
      <c r="G18" s="39"/>
      <c r="H18" s="39"/>
      <c r="I18" s="39"/>
      <c r="J18" s="39"/>
      <c r="K18" s="39"/>
      <c r="L18" s="39"/>
      <c r="M18" s="39"/>
      <c r="N18" s="39"/>
      <c r="O18" s="39"/>
      <c r="P18" s="39"/>
      <c r="Q18" s="39"/>
      <c r="R18" s="39"/>
      <c r="S18" s="38"/>
      <c r="T18" s="38"/>
      <c r="U18" s="217"/>
      <c r="W18" s="210"/>
    </row>
    <row r="19" spans="1:23" x14ac:dyDescent="0.25">
      <c r="A19" s="10" t="str">
        <f>IF(desc!$B$1=1,desc!$A152,IF(desc!$B$1=2,desc!$B152,IF(desc!$B$1=3,desc!$C152,desc!$D152)))</f>
        <v>A livello locale (zona urbana)</v>
      </c>
      <c r="B19" s="39" t="s">
        <v>16</v>
      </c>
      <c r="C19" s="39" t="s">
        <v>16</v>
      </c>
      <c r="D19" s="39" t="s">
        <v>16</v>
      </c>
      <c r="E19" s="39" t="s">
        <v>16</v>
      </c>
      <c r="F19" s="39" t="s">
        <v>16</v>
      </c>
      <c r="G19" s="39">
        <v>5.86</v>
      </c>
      <c r="H19" s="39">
        <v>5.7470446641233899</v>
      </c>
      <c r="I19" s="39">
        <v>5.8372396889255729</v>
      </c>
      <c r="J19" s="39">
        <v>5.9157469560363634</v>
      </c>
      <c r="K19" s="39">
        <v>5.8068836093671754</v>
      </c>
      <c r="L19" s="39">
        <v>4.8477992994990133</v>
      </c>
      <c r="M19" s="39">
        <v>3.8077018819604178</v>
      </c>
      <c r="N19" s="39">
        <v>4.6146704760131119</v>
      </c>
      <c r="O19" s="39">
        <v>4.1092778469245479</v>
      </c>
      <c r="P19" s="39">
        <v>4.7493855630294632</v>
      </c>
      <c r="Q19" s="39">
        <v>4.976432281408627</v>
      </c>
      <c r="R19" s="39">
        <v>5.3475378485416796</v>
      </c>
      <c r="S19" s="38">
        <v>5.1534646569738722</v>
      </c>
      <c r="T19" s="38">
        <v>4.5666984055138871</v>
      </c>
      <c r="U19" s="217" t="s">
        <v>17</v>
      </c>
      <c r="W19" s="221" t="s">
        <v>17</v>
      </c>
    </row>
    <row r="20" spans="1:23" x14ac:dyDescent="0.25">
      <c r="A20" s="10" t="str">
        <f>IF(desc!$B$1=1,desc!$A153,IF(desc!$B$1=2,desc!$B153,IF(desc!$B$1=3,desc!$C153,desc!$D153)))</f>
        <v>A livello nazionale (zona interurbana)</v>
      </c>
      <c r="B20" s="39" t="s">
        <v>16</v>
      </c>
      <c r="C20" s="39" t="s">
        <v>16</v>
      </c>
      <c r="D20" s="39" t="s">
        <v>16</v>
      </c>
      <c r="E20" s="39" t="s">
        <v>16</v>
      </c>
      <c r="F20" s="39" t="s">
        <v>16</v>
      </c>
      <c r="G20" s="39">
        <v>5.86</v>
      </c>
      <c r="H20" s="39">
        <v>5.8868444854218271</v>
      </c>
      <c r="I20" s="39">
        <v>10.544848072897203</v>
      </c>
      <c r="J20" s="39">
        <v>8.6522895280189971</v>
      </c>
      <c r="K20" s="39">
        <v>4.2454022161370082</v>
      </c>
      <c r="L20" s="39">
        <v>5.5169889293634311</v>
      </c>
      <c r="M20" s="39">
        <v>2.5567823124818361</v>
      </c>
      <c r="N20" s="39">
        <v>3.8770738084319412</v>
      </c>
      <c r="O20" s="39">
        <v>3.534883214285077</v>
      </c>
      <c r="P20" s="39">
        <v>3.7854458729997518</v>
      </c>
      <c r="Q20" s="39">
        <v>3.8421616207675586</v>
      </c>
      <c r="R20" s="39">
        <v>4.5477975215007405</v>
      </c>
      <c r="S20" s="38">
        <v>4.3692475746112507</v>
      </c>
      <c r="T20" s="38">
        <v>4.0387693649807836</v>
      </c>
      <c r="U20" s="217" t="s">
        <v>17</v>
      </c>
      <c r="W20" s="221" t="s">
        <v>17</v>
      </c>
    </row>
    <row r="21" spans="1:23" x14ac:dyDescent="0.25">
      <c r="A21" s="207" t="str">
        <f>IF(desc!$B$1=1,desc!$A154,IF(desc!$B$1=2,desc!$B154,IF(desc!$B$1=3,desc!$C154,desc!$D154)))</f>
        <v>A livello nazionale (zona urbana e zona interurbana)</v>
      </c>
      <c r="B21" s="39" t="s">
        <v>16</v>
      </c>
      <c r="C21" s="39" t="s">
        <v>16</v>
      </c>
      <c r="D21" s="39" t="s">
        <v>16</v>
      </c>
      <c r="E21" s="39" t="s">
        <v>16</v>
      </c>
      <c r="F21" s="39" t="s">
        <v>16</v>
      </c>
      <c r="G21" s="39">
        <v>6.04</v>
      </c>
      <c r="H21" s="39">
        <v>5.7716902456696371</v>
      </c>
      <c r="I21" s="39">
        <v>7.1215311046177403</v>
      </c>
      <c r="J21" s="39">
        <v>6.6518480768906425</v>
      </c>
      <c r="K21" s="39">
        <v>5.4513569621199869</v>
      </c>
      <c r="L21" s="39">
        <v>5.0068716110126301</v>
      </c>
      <c r="M21" s="39">
        <v>3.4054260210876919</v>
      </c>
      <c r="N21" s="39">
        <v>4.3908541367355385</v>
      </c>
      <c r="O21" s="39">
        <v>3.9169706401065931</v>
      </c>
      <c r="P21" s="39">
        <v>4.4193851091374636</v>
      </c>
      <c r="Q21" s="39">
        <v>4.4912711199356856</v>
      </c>
      <c r="R21" s="39">
        <v>5.0258814200923601</v>
      </c>
      <c r="S21" s="38">
        <v>4.8451426524323251</v>
      </c>
      <c r="T21" s="38">
        <v>4.3557127102004616</v>
      </c>
      <c r="U21" s="217">
        <v>4.2184604825393563</v>
      </c>
      <c r="W21" s="210">
        <f t="shared" si="0"/>
        <v>-3.1510854088167929E-2</v>
      </c>
    </row>
    <row r="22" spans="1:23" x14ac:dyDescent="0.25">
      <c r="A22" s="10" t="str">
        <f>IF(desc!$B$1=1,desc!$A155,IF(desc!$B$1=2,desc!$B155,IF(desc!$B$1=3,desc!$C155,desc!$D155)))</f>
        <v>A livello internazionale</v>
      </c>
      <c r="B22" s="39" t="s">
        <v>16</v>
      </c>
      <c r="C22" s="39" t="s">
        <v>16</v>
      </c>
      <c r="D22" s="39" t="s">
        <v>16</v>
      </c>
      <c r="E22" s="39" t="s">
        <v>16</v>
      </c>
      <c r="F22" s="39" t="s">
        <v>16</v>
      </c>
      <c r="G22" s="39">
        <v>9.7799999999999994</v>
      </c>
      <c r="H22" s="39">
        <v>8.7671530108914872</v>
      </c>
      <c r="I22" s="39">
        <v>7.3355566465631554</v>
      </c>
      <c r="J22" s="39">
        <v>8.7395108263689387</v>
      </c>
      <c r="K22" s="39">
        <v>7.1211376365164885</v>
      </c>
      <c r="L22" s="39">
        <v>7.6658078202655222</v>
      </c>
      <c r="M22" s="39">
        <v>2.9151855793101809</v>
      </c>
      <c r="N22" s="39">
        <v>3.3727542216452959</v>
      </c>
      <c r="O22" s="39">
        <v>4.960677762840346</v>
      </c>
      <c r="P22" s="39">
        <v>5.912226806288202</v>
      </c>
      <c r="Q22" s="39">
        <v>6.8927786142754286</v>
      </c>
      <c r="R22" s="39">
        <v>4.7505106823480432</v>
      </c>
      <c r="S22" s="38">
        <v>8.4442068329759614</v>
      </c>
      <c r="T22" s="38">
        <v>4.697004763694677</v>
      </c>
      <c r="U22" s="217">
        <v>6.4258966076611195</v>
      </c>
      <c r="W22" s="210">
        <f t="shared" si="0"/>
        <v>0.36808390260317542</v>
      </c>
    </row>
    <row r="23" spans="1:23" x14ac:dyDescent="0.25">
      <c r="A23" s="10" t="str">
        <f>IF(desc!$B$1=1,desc!$A156,IF(desc!$B$1=2,desc!$B156,IF(desc!$B$1=3,desc!$C156,desc!$D156)))</f>
        <v>Totale</v>
      </c>
      <c r="B23" s="39" t="s">
        <v>16</v>
      </c>
      <c r="C23" s="39" t="s">
        <v>16</v>
      </c>
      <c r="D23" s="39" t="s">
        <v>16</v>
      </c>
      <c r="E23" s="39" t="s">
        <v>16</v>
      </c>
      <c r="F23" s="39" t="s">
        <v>16</v>
      </c>
      <c r="G23" s="39">
        <v>6.3</v>
      </c>
      <c r="H23" s="39">
        <v>5.9432019651907853</v>
      </c>
      <c r="I23" s="39">
        <v>7.1364286651414561</v>
      </c>
      <c r="J23" s="39">
        <v>6.8078240223765665</v>
      </c>
      <c r="K23" s="39">
        <v>5.5871304064792282</v>
      </c>
      <c r="L23" s="39">
        <v>5.1704103589913775</v>
      </c>
      <c r="M23" s="39">
        <v>3.3630608001424771</v>
      </c>
      <c r="N23" s="39">
        <v>4.2810652958178119</v>
      </c>
      <c r="O23" s="39">
        <v>4.0224268540479473</v>
      </c>
      <c r="P23" s="39">
        <v>4.5503268386429587</v>
      </c>
      <c r="Q23" s="39">
        <v>4.6802037308316615</v>
      </c>
      <c r="R23" s="39">
        <v>4.9926433813061282</v>
      </c>
      <c r="S23" s="38">
        <v>5.1611003758486094</v>
      </c>
      <c r="T23" s="38">
        <v>4.3799612555150214</v>
      </c>
      <c r="U23" s="217">
        <v>4.4071621413617761</v>
      </c>
      <c r="W23" s="210">
        <f t="shared" si="0"/>
        <v>6.210302845146125E-3</v>
      </c>
    </row>
    <row r="24" spans="1:23" ht="13" x14ac:dyDescent="0.25">
      <c r="A24" s="34" t="str">
        <f>IF(desc!$B$1=1,desc!$A157,IF(desc!$B$1=2,desc!$B157,IF(desc!$B$1=3,desc!$C157,desc!$D157)))</f>
        <v>Comunicazioni dalla rete fissa verso rete fissa, totale</v>
      </c>
      <c r="B24" s="39"/>
      <c r="C24" s="39"/>
      <c r="D24" s="39"/>
      <c r="E24" s="39"/>
      <c r="F24" s="39"/>
      <c r="G24" s="39"/>
      <c r="H24" s="39"/>
      <c r="I24" s="39"/>
      <c r="J24" s="39"/>
      <c r="K24" s="39"/>
      <c r="L24" s="39"/>
      <c r="M24" s="39"/>
      <c r="N24" s="39"/>
      <c r="O24" s="39"/>
      <c r="P24" s="39"/>
      <c r="Q24" s="39"/>
      <c r="R24" s="39"/>
      <c r="S24" s="38"/>
      <c r="T24" s="38"/>
      <c r="U24" s="217"/>
      <c r="W24" s="210"/>
    </row>
    <row r="25" spans="1:23" x14ac:dyDescent="0.25">
      <c r="A25" s="10" t="str">
        <f>IF(desc!$B$1=1,desc!$A158,IF(desc!$B$1=2,desc!$B158,IF(desc!$B$1=3,desc!$C158,desc!$D158)))</f>
        <v>A livello locale (zona urbana)</v>
      </c>
      <c r="B25" s="39">
        <v>4.04</v>
      </c>
      <c r="C25" s="39">
        <v>4.1100000000000003</v>
      </c>
      <c r="D25" s="39">
        <v>4.18</v>
      </c>
      <c r="E25" s="39">
        <v>4.1399999999999997</v>
      </c>
      <c r="F25" s="39">
        <v>3.93</v>
      </c>
      <c r="G25" s="39">
        <v>3.8</v>
      </c>
      <c r="H25" s="39">
        <v>3.7426670309595567</v>
      </c>
      <c r="I25" s="39">
        <v>3.7436221381155894</v>
      </c>
      <c r="J25" s="39">
        <v>3.8373458426586184</v>
      </c>
      <c r="K25" s="39">
        <v>3.9122986523409113</v>
      </c>
      <c r="L25" s="39">
        <v>3.9649916917028558</v>
      </c>
      <c r="M25" s="39">
        <v>3.9108550089903886</v>
      </c>
      <c r="N25" s="39">
        <v>3.9646821611757526</v>
      </c>
      <c r="O25" s="39">
        <v>3.9532426241037717</v>
      </c>
      <c r="P25" s="39">
        <v>4.0002541269405141</v>
      </c>
      <c r="Q25" s="39">
        <v>4.9762035728129304</v>
      </c>
      <c r="R25" s="39">
        <v>4.7859016758848156</v>
      </c>
      <c r="S25" s="38">
        <v>4.9194998917001298</v>
      </c>
      <c r="T25" s="38">
        <v>3.9069104615526236</v>
      </c>
      <c r="U25" s="217" t="s">
        <v>17</v>
      </c>
      <c r="W25" s="221" t="s">
        <v>17</v>
      </c>
    </row>
    <row r="26" spans="1:23" x14ac:dyDescent="0.25">
      <c r="A26" s="10" t="str">
        <f>IF(desc!$B$1=1,desc!$A159,IF(desc!$B$1=2,desc!$B159,IF(desc!$B$1=3,desc!$C159,desc!$D159)))</f>
        <v>A livello nazionale (zona interurbana)</v>
      </c>
      <c r="B26" s="39">
        <v>3.79</v>
      </c>
      <c r="C26" s="39">
        <v>3.85</v>
      </c>
      <c r="D26" s="39">
        <v>4.0199999999999996</v>
      </c>
      <c r="E26" s="39">
        <v>4.13</v>
      </c>
      <c r="F26" s="39">
        <v>3.76</v>
      </c>
      <c r="G26" s="39">
        <v>3.49</v>
      </c>
      <c r="H26" s="39">
        <v>3.3812721843736275</v>
      </c>
      <c r="I26" s="39">
        <v>4.0676558239344596</v>
      </c>
      <c r="J26" s="39">
        <v>4.1503119235192667</v>
      </c>
      <c r="K26" s="39">
        <v>3.7711586999174007</v>
      </c>
      <c r="L26" s="39">
        <v>3.7248222309655579</v>
      </c>
      <c r="M26" s="39">
        <v>3.5688779515700935</v>
      </c>
      <c r="N26" s="39">
        <v>3.5457215402027074</v>
      </c>
      <c r="O26" s="39">
        <v>3.5760954663173545</v>
      </c>
      <c r="P26" s="39">
        <v>3.7294856704815262</v>
      </c>
      <c r="Q26" s="39">
        <v>4.4755179565269261</v>
      </c>
      <c r="R26" s="39">
        <v>4.5762719947614743</v>
      </c>
      <c r="S26" s="38">
        <v>4.4604692739154972</v>
      </c>
      <c r="T26" s="38">
        <v>5.811778242802963</v>
      </c>
      <c r="U26" s="217" t="s">
        <v>17</v>
      </c>
      <c r="W26" s="221" t="s">
        <v>17</v>
      </c>
    </row>
    <row r="27" spans="1:23" x14ac:dyDescent="0.25">
      <c r="A27" s="207" t="str">
        <f>IF(desc!$B$1=1,desc!$A160,IF(desc!$B$1=2,desc!$B160,IF(desc!$B$1=3,desc!$C160,desc!$D160)))</f>
        <v>A livello nazionale (zona urbana e zona interurbana)</v>
      </c>
      <c r="B27" s="39">
        <v>3.9550898203592815</v>
      </c>
      <c r="C27" s="39">
        <v>4.0387142186766773</v>
      </c>
      <c r="D27" s="39">
        <v>4.1315600287562901</v>
      </c>
      <c r="E27" s="39">
        <v>4.1407048008171605</v>
      </c>
      <c r="F27" s="39">
        <v>3.8655928175336678</v>
      </c>
      <c r="G27" s="39">
        <v>3.6738558653340347</v>
      </c>
      <c r="H27" s="39">
        <v>3.6001306349646933</v>
      </c>
      <c r="I27" s="39">
        <v>3.8780288104909504</v>
      </c>
      <c r="J27" s="39">
        <v>3.9526571492581297</v>
      </c>
      <c r="K27" s="39">
        <v>3.8635259292946142</v>
      </c>
      <c r="L27" s="39">
        <v>3.8824485471718591</v>
      </c>
      <c r="M27" s="39">
        <v>3.7918855623397274</v>
      </c>
      <c r="N27" s="39">
        <v>3.8103976756279536</v>
      </c>
      <c r="O27" s="39">
        <v>3.8074936208636876</v>
      </c>
      <c r="P27" s="39">
        <v>3.896426873968974</v>
      </c>
      <c r="Q27" s="39">
        <v>4.7952216363808908</v>
      </c>
      <c r="R27" s="39">
        <v>4.7126385220972855</v>
      </c>
      <c r="S27" s="38">
        <v>4.7564322568888846</v>
      </c>
      <c r="T27" s="38">
        <v>4.6680941208463516</v>
      </c>
      <c r="U27" s="217">
        <v>4.4861509917780378</v>
      </c>
      <c r="W27" s="210">
        <f t="shared" si="0"/>
        <v>-3.8975891307719918E-2</v>
      </c>
    </row>
    <row r="28" spans="1:23" x14ac:dyDescent="0.25">
      <c r="A28" s="10" t="str">
        <f>IF(desc!$B$1=1,desc!$A161,IF(desc!$B$1=2,desc!$B161,IF(desc!$B$1=3,desc!$C161,desc!$D161)))</f>
        <v>A livello internazionale</v>
      </c>
      <c r="B28" s="39">
        <v>3.63</v>
      </c>
      <c r="C28" s="39">
        <v>4.1100000000000003</v>
      </c>
      <c r="D28" s="39">
        <v>4.62</v>
      </c>
      <c r="E28" s="39">
        <v>5.09</v>
      </c>
      <c r="F28" s="39">
        <v>4.57</v>
      </c>
      <c r="G28" s="39">
        <v>4.51</v>
      </c>
      <c r="H28" s="39">
        <v>5.090430117334714</v>
      </c>
      <c r="I28" s="39">
        <v>5.1333146725575602</v>
      </c>
      <c r="J28" s="39">
        <v>5.1615023618704265</v>
      </c>
      <c r="K28" s="39">
        <v>5.6987360383816998</v>
      </c>
      <c r="L28" s="39">
        <v>5.6224429321289193</v>
      </c>
      <c r="M28" s="39">
        <v>5.2313273174866728</v>
      </c>
      <c r="N28" s="39">
        <v>5.1787099809281063</v>
      </c>
      <c r="O28" s="39">
        <v>4.8983282218846051</v>
      </c>
      <c r="P28" s="39">
        <v>5.0203434157585374</v>
      </c>
      <c r="Q28" s="39">
        <v>7.7258883906151468</v>
      </c>
      <c r="R28" s="39">
        <v>6.3102955288343274</v>
      </c>
      <c r="S28" s="38">
        <v>8.9772830645716741</v>
      </c>
      <c r="T28" s="38">
        <v>6.0841924056341172</v>
      </c>
      <c r="U28" s="217">
        <v>7.2126352345325779</v>
      </c>
      <c r="W28" s="210">
        <f t="shared" si="0"/>
        <v>0.18547125956330604</v>
      </c>
    </row>
    <row r="29" spans="1:23" x14ac:dyDescent="0.25">
      <c r="A29" s="10" t="str">
        <f>IF(desc!$B$1=1,desc!$A162,IF(desc!$B$1=2,desc!$B162,IF(desc!$B$1=3,desc!$C162,desc!$D162)))</f>
        <v>Totale delle comunicazioni dalla rete fissa verso rete fissa</v>
      </c>
      <c r="B29" s="39">
        <v>3.92</v>
      </c>
      <c r="C29" s="39">
        <v>4.05</v>
      </c>
      <c r="D29" s="39">
        <v>4.1900000000000004</v>
      </c>
      <c r="E29" s="39">
        <v>4.24</v>
      </c>
      <c r="F29" s="39">
        <v>3.95</v>
      </c>
      <c r="G29" s="39">
        <v>3.79</v>
      </c>
      <c r="H29" s="39">
        <v>3.6878946871846718</v>
      </c>
      <c r="I29" s="39">
        <v>3.9562374309809094</v>
      </c>
      <c r="J29" s="39">
        <v>4.0374941455051268</v>
      </c>
      <c r="K29" s="39">
        <v>3.9710258075449496</v>
      </c>
      <c r="L29" s="39">
        <v>3.983364918540476</v>
      </c>
      <c r="M29" s="39">
        <v>3.8751261225929494</v>
      </c>
      <c r="N29" s="39">
        <v>3.8943553242609386</v>
      </c>
      <c r="O29" s="39">
        <v>3.8840897384008977</v>
      </c>
      <c r="P29" s="39">
        <v>3.9723114226910576</v>
      </c>
      <c r="Q29" s="39">
        <v>4.9520874048900732</v>
      </c>
      <c r="R29" s="39">
        <v>4.8136738524852554</v>
      </c>
      <c r="S29" s="38">
        <v>5.0066507758731165</v>
      </c>
      <c r="T29" s="38">
        <v>4.7530165339079877</v>
      </c>
      <c r="U29" s="217">
        <v>4.7130291371597961</v>
      </c>
      <c r="W29" s="210">
        <f t="shared" si="0"/>
        <v>-8.4130565216682524E-3</v>
      </c>
    </row>
    <row r="30" spans="1:23" ht="13" x14ac:dyDescent="0.25">
      <c r="A30" s="34" t="str">
        <f>IF(desc!$B$1=1,desc!$A163,IF(desc!$B$1=2,desc!$B163,IF(desc!$B$1=3,desc!$C163,desc!$D163)))</f>
        <v>Comunicazioni dalla rete fissa verso rete mobile</v>
      </c>
      <c r="B30" s="39"/>
      <c r="C30" s="39"/>
      <c r="D30" s="39"/>
      <c r="E30" s="39"/>
      <c r="F30" s="39"/>
      <c r="G30" s="39"/>
      <c r="H30" s="39"/>
      <c r="I30" s="39"/>
      <c r="J30" s="39"/>
      <c r="K30" s="39"/>
      <c r="L30" s="39"/>
      <c r="M30" s="39"/>
      <c r="N30" s="39"/>
      <c r="O30" s="39"/>
      <c r="P30" s="39"/>
      <c r="Q30" s="39"/>
      <c r="R30" s="39"/>
      <c r="S30" s="38"/>
      <c r="T30" s="38"/>
      <c r="U30" s="217"/>
      <c r="W30" s="210"/>
    </row>
    <row r="31" spans="1:23" x14ac:dyDescent="0.25">
      <c r="A31" s="25" t="str">
        <f>IF(desc!$B$1=1,desc!$A164,IF(desc!$B$1=2,desc!$B164,IF(desc!$B$1=3,desc!$C164,desc!$D164)))</f>
        <v>Comunicazioni stabilite in modo diretto (senza prefisso)</v>
      </c>
      <c r="B31" s="39"/>
      <c r="C31" s="39"/>
      <c r="D31" s="39"/>
      <c r="E31" s="39"/>
      <c r="F31" s="39"/>
      <c r="G31" s="39"/>
      <c r="H31" s="39"/>
      <c r="I31" s="39"/>
      <c r="J31" s="39"/>
      <c r="K31" s="39"/>
      <c r="L31" s="39"/>
      <c r="M31" s="39"/>
      <c r="N31" s="39"/>
      <c r="O31" s="39"/>
      <c r="P31" s="39"/>
      <c r="Q31" s="39"/>
      <c r="R31" s="39"/>
      <c r="S31" s="38"/>
      <c r="T31" s="38"/>
      <c r="U31" s="217"/>
      <c r="W31" s="210"/>
    </row>
    <row r="32" spans="1:23" x14ac:dyDescent="0.25">
      <c r="A32" s="10" t="str">
        <f>IF(desc!$B$1=1,desc!$A165,IF(desc!$B$1=2,desc!$B165,IF(desc!$B$1=3,desc!$C165,desc!$D165)))</f>
        <v>A livello nazionale</v>
      </c>
      <c r="B32" s="39">
        <v>1.92</v>
      </c>
      <c r="C32" s="39">
        <v>1.97</v>
      </c>
      <c r="D32" s="39">
        <v>1.96</v>
      </c>
      <c r="E32" s="39">
        <v>1.96</v>
      </c>
      <c r="F32" s="39">
        <v>1.93</v>
      </c>
      <c r="G32" s="39">
        <v>1.92</v>
      </c>
      <c r="H32" s="39">
        <v>1.9490544690882958</v>
      </c>
      <c r="I32" s="39">
        <v>1.9556574177694748</v>
      </c>
      <c r="J32" s="39">
        <v>1.7147486375681218</v>
      </c>
      <c r="K32" s="39">
        <v>1.5947219604147032</v>
      </c>
      <c r="L32" s="39">
        <v>2.1085841534108836</v>
      </c>
      <c r="M32" s="39">
        <v>2.1129961750640018</v>
      </c>
      <c r="N32" s="39">
        <v>2.1841937384512748</v>
      </c>
      <c r="O32" s="39">
        <v>2.1579767665511604</v>
      </c>
      <c r="P32" s="39">
        <v>2.2177810269448779</v>
      </c>
      <c r="Q32" s="39">
        <v>3.0118099768156683</v>
      </c>
      <c r="R32" s="39">
        <v>3.1872947355960486</v>
      </c>
      <c r="S32" s="38">
        <v>3.7728302729251544</v>
      </c>
      <c r="T32" s="38">
        <v>4.0962562448063586</v>
      </c>
      <c r="U32" s="217">
        <v>6.9992428385142826</v>
      </c>
      <c r="W32" s="210">
        <f t="shared" si="0"/>
        <v>0.70869262570880898</v>
      </c>
    </row>
    <row r="33" spans="1:23" x14ac:dyDescent="0.25">
      <c r="A33" s="10" t="str">
        <f>IF(desc!$B$1=1,desc!$A166,IF(desc!$B$1=2,desc!$B166,IF(desc!$B$1=3,desc!$C166,desc!$D166)))</f>
        <v>A livello internazionale</v>
      </c>
      <c r="B33" s="39">
        <v>1.81</v>
      </c>
      <c r="C33" s="39">
        <v>2.85</v>
      </c>
      <c r="D33" s="39">
        <v>3.36</v>
      </c>
      <c r="E33" s="39">
        <v>3.55</v>
      </c>
      <c r="F33" s="39">
        <v>3.21</v>
      </c>
      <c r="G33" s="39">
        <v>3.57</v>
      </c>
      <c r="H33" s="39">
        <v>3.8287610918922952</v>
      </c>
      <c r="I33" s="39">
        <v>3.7405203846898374</v>
      </c>
      <c r="J33" s="39">
        <v>3.4359548875404706</v>
      </c>
      <c r="K33" s="39">
        <v>3.8719298245614029</v>
      </c>
      <c r="L33" s="39">
        <v>3.3827818628244519</v>
      </c>
      <c r="M33" s="39">
        <v>3.4191081342220335</v>
      </c>
      <c r="N33" s="39">
        <v>3.8022762014775826</v>
      </c>
      <c r="O33" s="39">
        <v>3.5838963893249605</v>
      </c>
      <c r="P33" s="39">
        <v>3.3606952443869629</v>
      </c>
      <c r="Q33" s="39">
        <v>6.3149160695561424</v>
      </c>
      <c r="R33" s="39">
        <v>7.038765282101906</v>
      </c>
      <c r="S33" s="38">
        <v>9.7595522548703038</v>
      </c>
      <c r="T33" s="38">
        <v>8.7970320863305584</v>
      </c>
      <c r="U33" s="217">
        <v>14.333039647577092</v>
      </c>
      <c r="W33" s="210">
        <f t="shared" si="0"/>
        <v>0.62930400922929086</v>
      </c>
    </row>
    <row r="34" spans="1:23" x14ac:dyDescent="0.25">
      <c r="A34" s="10" t="str">
        <f>IF(desc!$B$1=1,desc!$A167,IF(desc!$B$1=2,desc!$B167,IF(desc!$B$1=3,desc!$C167,desc!$D167)))</f>
        <v>Totale</v>
      </c>
      <c r="B34" s="39">
        <v>1.92</v>
      </c>
      <c r="C34" s="39">
        <v>1.98</v>
      </c>
      <c r="D34" s="39">
        <v>2.0499999999999998</v>
      </c>
      <c r="E34" s="39">
        <v>2.0499999999999998</v>
      </c>
      <c r="F34" s="39">
        <v>2.0099999999999998</v>
      </c>
      <c r="G34" s="39">
        <v>2.02</v>
      </c>
      <c r="H34" s="39">
        <v>2.0871287015457227</v>
      </c>
      <c r="I34" s="39">
        <v>2.0878939707423108</v>
      </c>
      <c r="J34" s="39">
        <v>1.9336883446291473</v>
      </c>
      <c r="K34" s="39">
        <v>1.7818627450980393</v>
      </c>
      <c r="L34" s="39">
        <v>2.225668784194748</v>
      </c>
      <c r="M34" s="39">
        <v>2.2352413547545273</v>
      </c>
      <c r="N34" s="39">
        <v>2.3356004519307443</v>
      </c>
      <c r="O34" s="39">
        <v>2.2970150670232257</v>
      </c>
      <c r="P34" s="39">
        <v>2.3186133469054369</v>
      </c>
      <c r="Q34" s="39">
        <v>3.2262132446165657</v>
      </c>
      <c r="R34" s="39">
        <v>3.4476717771805676</v>
      </c>
      <c r="S34" s="38">
        <v>4.0679716227760645</v>
      </c>
      <c r="T34" s="38">
        <v>4.362258355271786</v>
      </c>
      <c r="U34" s="217">
        <v>7.3334270114019606</v>
      </c>
      <c r="W34" s="210">
        <f t="shared" si="0"/>
        <v>0.68110790653642039</v>
      </c>
    </row>
    <row r="35" spans="1:23" x14ac:dyDescent="0.25">
      <c r="A35" s="25" t="str">
        <f>IF(desc!$B$1=1,desc!$A168,IF(desc!$B$1=2,desc!$B168,IF(desc!$B$1=3,desc!$C168,desc!$D168)))</f>
        <v>Comunicazioni stabilite in modo indiretto (con prefisso)</v>
      </c>
      <c r="B35" s="39"/>
      <c r="C35" s="39"/>
      <c r="D35" s="39"/>
      <c r="E35" s="39"/>
      <c r="F35" s="39"/>
      <c r="G35" s="39"/>
      <c r="H35" s="39"/>
      <c r="I35" s="39"/>
      <c r="J35" s="39"/>
      <c r="K35" s="39"/>
      <c r="L35" s="39"/>
      <c r="M35" s="39"/>
      <c r="N35" s="39"/>
      <c r="O35" s="39"/>
      <c r="P35" s="39"/>
      <c r="Q35" s="39"/>
      <c r="R35" s="39"/>
      <c r="S35" s="38"/>
      <c r="T35" s="38"/>
      <c r="U35" s="217"/>
      <c r="W35" s="210"/>
    </row>
    <row r="36" spans="1:23" x14ac:dyDescent="0.25">
      <c r="A36" s="10" t="str">
        <f>IF(desc!$B$1=1,desc!$A169,IF(desc!$B$1=2,desc!$B169,IF(desc!$B$1=3,desc!$C169,desc!$D169)))</f>
        <v>A livello nazionale</v>
      </c>
      <c r="B36" s="39">
        <v>1.75</v>
      </c>
      <c r="C36" s="39">
        <v>2.16</v>
      </c>
      <c r="D36" s="39">
        <v>1.69</v>
      </c>
      <c r="E36" s="39">
        <v>2.0099999999999998</v>
      </c>
      <c r="F36" s="39">
        <v>2.0699999999999998</v>
      </c>
      <c r="G36" s="39">
        <v>2.11</v>
      </c>
      <c r="H36" s="39">
        <v>2.3434578160208992</v>
      </c>
      <c r="I36" s="39">
        <v>2.3728263180957834</v>
      </c>
      <c r="J36" s="39">
        <v>2.1234221562798341</v>
      </c>
      <c r="K36" s="39">
        <v>2.1867654362620881</v>
      </c>
      <c r="L36" s="39">
        <v>2.2828902616350701</v>
      </c>
      <c r="M36" s="39">
        <v>2.151485096309615</v>
      </c>
      <c r="N36" s="39">
        <v>2.174598322306192</v>
      </c>
      <c r="O36" s="39">
        <v>1.1733559545010936</v>
      </c>
      <c r="P36" s="39">
        <v>1.9706949591720884</v>
      </c>
      <c r="Q36" s="39">
        <v>2.0499121452547966</v>
      </c>
      <c r="R36" s="39">
        <v>2.1034896211174163</v>
      </c>
      <c r="S36" s="38">
        <v>2.8598162281877499</v>
      </c>
      <c r="T36" s="38">
        <v>1.6968245806620184</v>
      </c>
      <c r="U36" s="217">
        <v>1.5752657789836015</v>
      </c>
      <c r="W36" s="210">
        <f t="shared" si="0"/>
        <v>-7.1638991480775516E-2</v>
      </c>
    </row>
    <row r="37" spans="1:23" x14ac:dyDescent="0.25">
      <c r="A37" s="10" t="str">
        <f>IF(desc!$B$1=1,desc!$A170,IF(desc!$B$1=2,desc!$B170,IF(desc!$B$1=3,desc!$C170,desc!$D170)))</f>
        <v>A livello internazionale</v>
      </c>
      <c r="B37" s="39">
        <v>1.58</v>
      </c>
      <c r="C37" s="39">
        <v>3.32</v>
      </c>
      <c r="D37" s="39">
        <v>3.97</v>
      </c>
      <c r="E37" s="39">
        <v>4.24</v>
      </c>
      <c r="F37" s="39">
        <v>4.26</v>
      </c>
      <c r="G37" s="39">
        <v>3.29</v>
      </c>
      <c r="H37" s="39">
        <v>3.30248137026503</v>
      </c>
      <c r="I37" s="39">
        <v>3.2861329850733898</v>
      </c>
      <c r="J37" s="39">
        <v>3.2213634989075417</v>
      </c>
      <c r="K37" s="39">
        <v>3.2124944449761261</v>
      </c>
      <c r="L37" s="39">
        <v>3.5148260050898052</v>
      </c>
      <c r="M37" s="39">
        <v>4.0324922902693006</v>
      </c>
      <c r="N37" s="39">
        <v>4.0444270241499805</v>
      </c>
      <c r="O37" s="39">
        <v>6.5157295440050209</v>
      </c>
      <c r="P37" s="39">
        <v>3.4857714289204065</v>
      </c>
      <c r="Q37" s="39">
        <v>3.7432253862648897</v>
      </c>
      <c r="R37" s="39">
        <v>3.7436320142902342</v>
      </c>
      <c r="S37" s="38">
        <v>3.2872714497614424</v>
      </c>
      <c r="T37" s="38">
        <v>2.6738334294309856</v>
      </c>
      <c r="U37" s="217">
        <v>2.6157395225019737</v>
      </c>
      <c r="W37" s="210">
        <f t="shared" si="0"/>
        <v>-2.1726823477322861E-2</v>
      </c>
    </row>
    <row r="38" spans="1:23" x14ac:dyDescent="0.25">
      <c r="A38" s="10" t="str">
        <f>IF(desc!$B$1=1,desc!$A171,IF(desc!$B$1=2,desc!$B171,IF(desc!$B$1=3,desc!$C171,desc!$D171)))</f>
        <v>Totale</v>
      </c>
      <c r="B38" s="39">
        <v>1.73</v>
      </c>
      <c r="C38" s="39">
        <v>2.2799999999999998</v>
      </c>
      <c r="D38" s="39">
        <v>1.84</v>
      </c>
      <c r="E38" s="39">
        <v>2.1800000000000002</v>
      </c>
      <c r="F38" s="39">
        <v>2.2799999999999998</v>
      </c>
      <c r="G38" s="39">
        <v>2.25</v>
      </c>
      <c r="H38" s="39">
        <v>2.4639904562882773</v>
      </c>
      <c r="I38" s="39">
        <v>2.4889472187649933</v>
      </c>
      <c r="J38" s="39">
        <v>2.2636351155164802</v>
      </c>
      <c r="K38" s="39">
        <v>2.3274130424355266</v>
      </c>
      <c r="L38" s="39">
        <v>2.4363051241784932</v>
      </c>
      <c r="M38" s="39">
        <v>2.3762510544306608</v>
      </c>
      <c r="N38" s="39">
        <v>2.4170846636427359</v>
      </c>
      <c r="O38" s="39">
        <v>1.8949481618145172</v>
      </c>
      <c r="P38" s="39">
        <v>2.1377818915214051</v>
      </c>
      <c r="Q38" s="39">
        <v>2.2207988851304092</v>
      </c>
      <c r="R38" s="39">
        <v>2.2545831565630801</v>
      </c>
      <c r="S38" s="38">
        <v>2.9427195681366491</v>
      </c>
      <c r="T38" s="38">
        <v>1.8994934778719699</v>
      </c>
      <c r="U38" s="217">
        <v>1.8198964668386206</v>
      </c>
      <c r="W38" s="210">
        <f t="shared" si="0"/>
        <v>-4.1904335003309909E-2</v>
      </c>
    </row>
    <row r="39" spans="1:23" x14ac:dyDescent="0.25">
      <c r="A39" s="25" t="str">
        <f>IF(desc!$B$1=1,desc!$A172,IF(desc!$B$1=2,desc!$B172,IF(desc!$B$1=3,desc!$C172,desc!$D172)))</f>
        <v>Comunicazioni stabilite tramite accesso VoIP</v>
      </c>
      <c r="B39" s="39"/>
      <c r="C39" s="39"/>
      <c r="D39" s="39"/>
      <c r="E39" s="39"/>
      <c r="F39" s="39"/>
      <c r="G39" s="39"/>
      <c r="H39" s="39"/>
      <c r="I39" s="39"/>
      <c r="J39" s="39"/>
      <c r="K39" s="39"/>
      <c r="L39" s="39"/>
      <c r="M39" s="39"/>
      <c r="N39" s="39"/>
      <c r="O39" s="39"/>
      <c r="P39" s="39"/>
      <c r="Q39" s="39"/>
      <c r="R39" s="39"/>
      <c r="S39" s="38"/>
      <c r="T39" s="38"/>
      <c r="U39" s="217"/>
      <c r="W39" s="210"/>
    </row>
    <row r="40" spans="1:23" x14ac:dyDescent="0.25">
      <c r="A40" s="10" t="str">
        <f>IF(desc!$B$1=1,desc!$A173,IF(desc!$B$1=2,desc!$B173,IF(desc!$B$1=3,desc!$C173,desc!$D173)))</f>
        <v>A livello nazionale</v>
      </c>
      <c r="B40" s="39" t="s">
        <v>16</v>
      </c>
      <c r="C40" s="39" t="s">
        <v>16</v>
      </c>
      <c r="D40" s="39" t="s">
        <v>16</v>
      </c>
      <c r="E40" s="39" t="s">
        <v>16</v>
      </c>
      <c r="F40" s="39" t="s">
        <v>16</v>
      </c>
      <c r="G40" s="39">
        <v>2.0299999999999998</v>
      </c>
      <c r="H40" s="39">
        <v>1.9169840125374826</v>
      </c>
      <c r="I40" s="39">
        <v>1.8474902502367498</v>
      </c>
      <c r="J40" s="39">
        <v>2.0581104061946176</v>
      </c>
      <c r="K40" s="39">
        <v>1.8104431889169939</v>
      </c>
      <c r="L40" s="39">
        <v>1.8167617650632002</v>
      </c>
      <c r="M40" s="39">
        <v>1.4180347851823731</v>
      </c>
      <c r="N40" s="39">
        <v>1.5268000792895509</v>
      </c>
      <c r="O40" s="39">
        <v>2.3812921500581852</v>
      </c>
      <c r="P40" s="39">
        <v>1.7141460239259914</v>
      </c>
      <c r="Q40" s="39">
        <v>1.9990029152874904</v>
      </c>
      <c r="R40" s="39">
        <v>2.2470266037752702</v>
      </c>
      <c r="S40" s="38">
        <v>2.3679043208428441</v>
      </c>
      <c r="T40" s="38">
        <v>2.9038372602794906</v>
      </c>
      <c r="U40" s="217">
        <v>2.3974967572509009</v>
      </c>
      <c r="W40" s="210">
        <f t="shared" si="0"/>
        <v>-0.17436944898897505</v>
      </c>
    </row>
    <row r="41" spans="1:23" x14ac:dyDescent="0.25">
      <c r="A41" s="10" t="str">
        <f>IF(desc!$B$1=1,desc!$A174,IF(desc!$B$1=2,desc!$B174,IF(desc!$B$1=3,desc!$C174,desc!$D174)))</f>
        <v>A livello internazionale</v>
      </c>
      <c r="B41" s="39" t="s">
        <v>16</v>
      </c>
      <c r="C41" s="39" t="s">
        <v>16</v>
      </c>
      <c r="D41" s="39" t="s">
        <v>16</v>
      </c>
      <c r="E41" s="39" t="s">
        <v>16</v>
      </c>
      <c r="F41" s="39" t="s">
        <v>16</v>
      </c>
      <c r="G41" s="39">
        <v>5.73</v>
      </c>
      <c r="H41" s="39">
        <v>5.2786096528150859</v>
      </c>
      <c r="I41" s="39">
        <v>4.4503726783832374</v>
      </c>
      <c r="J41" s="39">
        <v>3.2375501262665778</v>
      </c>
      <c r="K41" s="39">
        <v>2.7070254316970588</v>
      </c>
      <c r="L41" s="39">
        <v>2.9308834683115266</v>
      </c>
      <c r="M41" s="39">
        <v>1.5394974546563549</v>
      </c>
      <c r="N41" s="39">
        <v>1.2433507059988864</v>
      </c>
      <c r="O41" s="39">
        <v>1.0595971991479729</v>
      </c>
      <c r="P41" s="39">
        <v>2.2836271563449264</v>
      </c>
      <c r="Q41" s="39">
        <v>1.9212466675444966</v>
      </c>
      <c r="R41" s="39">
        <v>1.7580236962613316</v>
      </c>
      <c r="S41" s="38">
        <v>1.9002254607695546</v>
      </c>
      <c r="T41" s="38">
        <v>2.850715306367773</v>
      </c>
      <c r="U41" s="217">
        <v>3.6370320617491898</v>
      </c>
      <c r="W41" s="210">
        <f t="shared" si="0"/>
        <v>0.27583138646815591</v>
      </c>
    </row>
    <row r="42" spans="1:23" x14ac:dyDescent="0.25">
      <c r="A42" s="10" t="str">
        <f>IF(desc!$B$1=1,desc!$A175,IF(desc!$B$1=2,desc!$B175,IF(desc!$B$1=3,desc!$C175,desc!$D175)))</f>
        <v>Totale</v>
      </c>
      <c r="B42" s="39" t="s">
        <v>16</v>
      </c>
      <c r="C42" s="39" t="s">
        <v>16</v>
      </c>
      <c r="D42" s="39" t="s">
        <v>16</v>
      </c>
      <c r="E42" s="39" t="s">
        <v>16</v>
      </c>
      <c r="F42" s="39" t="s">
        <v>16</v>
      </c>
      <c r="G42" s="39">
        <v>2.46</v>
      </c>
      <c r="H42" s="39">
        <v>2.2755957450529216</v>
      </c>
      <c r="I42" s="39">
        <v>2.1667084719552472</v>
      </c>
      <c r="J42" s="39">
        <v>2.2301778300935533</v>
      </c>
      <c r="K42" s="39">
        <v>1.9498555358107248</v>
      </c>
      <c r="L42" s="39">
        <v>1.9723676826466481</v>
      </c>
      <c r="M42" s="39">
        <v>1.4471103892519157</v>
      </c>
      <c r="N42" s="39">
        <v>1.4492456369154068</v>
      </c>
      <c r="O42" s="39">
        <v>1.8746433183643298</v>
      </c>
      <c r="P42" s="39">
        <v>1.8357072567152457</v>
      </c>
      <c r="Q42" s="39">
        <v>1.9868009056129974</v>
      </c>
      <c r="R42" s="39">
        <v>2.0959362207183063</v>
      </c>
      <c r="S42" s="38">
        <v>2.3065183272042895</v>
      </c>
      <c r="T42" s="38">
        <v>2.8978060099411351</v>
      </c>
      <c r="U42" s="217">
        <v>2.4737276183116461</v>
      </c>
      <c r="W42" s="210">
        <f t="shared" si="0"/>
        <v>-0.14634464493988111</v>
      </c>
    </row>
    <row r="43" spans="1:23" ht="13.15" customHeight="1" x14ac:dyDescent="0.25">
      <c r="A43" s="34" t="str">
        <f>IF(desc!$B$1=1,desc!$A176,IF(desc!$B$1=2,desc!$B176,IF(desc!$B$1=3,desc!$C176,desc!$D176)))</f>
        <v>Comunicazioni dalla rete fissa verso rete mobile, totale</v>
      </c>
      <c r="B43" s="39"/>
      <c r="C43" s="39"/>
      <c r="D43" s="39"/>
      <c r="E43" s="39"/>
      <c r="F43" s="39"/>
      <c r="G43" s="39"/>
      <c r="H43" s="39"/>
      <c r="I43" s="39"/>
      <c r="J43" s="39"/>
      <c r="K43" s="39"/>
      <c r="L43" s="39"/>
      <c r="M43" s="39"/>
      <c r="N43" s="39"/>
      <c r="O43" s="39"/>
      <c r="P43" s="39"/>
      <c r="Q43" s="39"/>
      <c r="R43" s="39"/>
      <c r="S43" s="38"/>
      <c r="T43" s="38"/>
      <c r="U43" s="217"/>
      <c r="W43" s="210"/>
    </row>
    <row r="44" spans="1:23" x14ac:dyDescent="0.25">
      <c r="A44" s="10" t="str">
        <f>IF(desc!$B$1=1,desc!$A177,IF(desc!$B$1=2,desc!$B177,IF(desc!$B$1=3,desc!$C177,desc!$D177)))</f>
        <v>A livello nazionale</v>
      </c>
      <c r="B44" s="39">
        <v>1.88</v>
      </c>
      <c r="C44" s="39">
        <v>2.0099999999999998</v>
      </c>
      <c r="D44" s="39">
        <v>1.86</v>
      </c>
      <c r="E44" s="39">
        <v>1.98</v>
      </c>
      <c r="F44" s="39">
        <v>1.99</v>
      </c>
      <c r="G44" s="39">
        <v>1.98</v>
      </c>
      <c r="H44" s="39">
        <v>2.0797280438218126</v>
      </c>
      <c r="I44" s="39">
        <v>2.0818678590174584</v>
      </c>
      <c r="J44" s="39">
        <v>1.8448240062203081</v>
      </c>
      <c r="K44" s="39">
        <v>1.7520075984795878</v>
      </c>
      <c r="L44" s="39">
        <v>2.1231603523275506</v>
      </c>
      <c r="M44" s="39">
        <v>2.039022377881976</v>
      </c>
      <c r="N44" s="39">
        <v>2.09168009821675</v>
      </c>
      <c r="O44" s="39">
        <v>2.0164995107061472</v>
      </c>
      <c r="P44" s="39">
        <v>2.1196332993000997</v>
      </c>
      <c r="Q44" s="39">
        <v>2.618679841101986</v>
      </c>
      <c r="R44" s="39">
        <v>2.734978276602622</v>
      </c>
      <c r="S44" s="38">
        <v>3.1857230595863366</v>
      </c>
      <c r="T44" s="38">
        <v>3.209259596401028</v>
      </c>
      <c r="U44" s="217">
        <v>3.0089559851818128</v>
      </c>
      <c r="W44" s="210">
        <f t="shared" si="0"/>
        <v>-6.2414275069502749E-2</v>
      </c>
    </row>
    <row r="45" spans="1:23" x14ac:dyDescent="0.25">
      <c r="A45" s="10" t="str">
        <f>IF(desc!$B$1=1,desc!$A178,IF(desc!$B$1=2,desc!$B178,IF(desc!$B$1=3,desc!$C178,desc!$D178)))</f>
        <v>A livello internazionale</v>
      </c>
      <c r="B45" s="39">
        <v>1.61</v>
      </c>
      <c r="C45" s="39">
        <v>3.21</v>
      </c>
      <c r="D45" s="39">
        <v>3.58</v>
      </c>
      <c r="E45" s="39">
        <v>3.86</v>
      </c>
      <c r="F45" s="39">
        <v>3.72</v>
      </c>
      <c r="G45" s="39">
        <v>3.46</v>
      </c>
      <c r="H45" s="39">
        <v>3.6471842917149284</v>
      </c>
      <c r="I45" s="39">
        <v>3.5907111961782769</v>
      </c>
      <c r="J45" s="39">
        <v>3.3647545774243532</v>
      </c>
      <c r="K45" s="39">
        <v>3.5094754340626628</v>
      </c>
      <c r="L45" s="39">
        <v>3.3651888075551306</v>
      </c>
      <c r="M45" s="39">
        <v>3.0288083132419663</v>
      </c>
      <c r="N45" s="39">
        <v>2.9594915552555974</v>
      </c>
      <c r="O45" s="39">
        <v>2.7812692152297398</v>
      </c>
      <c r="P45" s="39">
        <v>3.0992302184361233</v>
      </c>
      <c r="Q45" s="39">
        <v>4.0248588042279083</v>
      </c>
      <c r="R45" s="39">
        <v>3.010847542562376</v>
      </c>
      <c r="S45" s="38">
        <v>4.4118915035952453</v>
      </c>
      <c r="T45" s="38">
        <v>3.7101026642520027</v>
      </c>
      <c r="U45" s="217">
        <v>4.6727758071770733</v>
      </c>
      <c r="W45" s="210">
        <f t="shared" si="0"/>
        <v>0.2594734512876764</v>
      </c>
    </row>
    <row r="46" spans="1:23" x14ac:dyDescent="0.25">
      <c r="A46" s="10" t="str">
        <f>IF(desc!$B$1=1,desc!$A179,IF(desc!$B$1=2,desc!$B179,IF(desc!$B$1=3,desc!$C179,desc!$D179)))</f>
        <v>Totale delle comunicazioni dalla rete fissa verso rete mobile</v>
      </c>
      <c r="B46" s="39">
        <v>1.88</v>
      </c>
      <c r="C46" s="39">
        <v>2.0499999999999998</v>
      </c>
      <c r="D46" s="39">
        <v>1.97</v>
      </c>
      <c r="E46" s="39">
        <v>2.1</v>
      </c>
      <c r="F46" s="39">
        <v>2.11</v>
      </c>
      <c r="G46" s="39">
        <v>2.11</v>
      </c>
      <c r="H46" s="39">
        <v>2.2253236921048427</v>
      </c>
      <c r="I46" s="39">
        <v>2.2240439878030234</v>
      </c>
      <c r="J46" s="39">
        <v>2.0403382843105828</v>
      </c>
      <c r="K46" s="39">
        <v>1.9306449823639034</v>
      </c>
      <c r="L46" s="39">
        <v>2.2520619157183277</v>
      </c>
      <c r="M46" s="39">
        <v>2.1566103726361967</v>
      </c>
      <c r="N46" s="39">
        <v>2.2046409411657395</v>
      </c>
      <c r="O46" s="39">
        <v>2.1409380713131516</v>
      </c>
      <c r="P46" s="39">
        <v>2.2257766775796202</v>
      </c>
      <c r="Q46" s="39">
        <v>2.7505898383579761</v>
      </c>
      <c r="R46" s="39">
        <v>2.7791406087713213</v>
      </c>
      <c r="S46" s="38">
        <v>3.2933684984386633</v>
      </c>
      <c r="T46" s="38">
        <v>3.2595281227728932</v>
      </c>
      <c r="U46" s="217">
        <v>3.1096241051891447</v>
      </c>
      <c r="W46" s="210">
        <f t="shared" si="0"/>
        <v>-4.5989484347883018E-2</v>
      </c>
    </row>
    <row r="47" spans="1:23" ht="26" x14ac:dyDescent="0.25">
      <c r="A47" s="34" t="str">
        <f>IF(desc!$B$1=1,desc!$A180,IF(desc!$B$1=2,desc!$B180,IF(desc!$B$1=3,desc!$C180,desc!$D180)))</f>
        <v>Comunicazioni stabilite dalla rete fissa verso rete indeterminata (fisse o mobile)</v>
      </c>
      <c r="B47" s="39"/>
      <c r="C47" s="39"/>
      <c r="D47" s="39"/>
      <c r="E47" s="39"/>
      <c r="F47" s="39"/>
      <c r="G47" s="39"/>
      <c r="H47" s="39"/>
      <c r="I47" s="39"/>
      <c r="J47" s="39"/>
      <c r="K47" s="39"/>
      <c r="L47" s="39"/>
      <c r="M47" s="39"/>
      <c r="N47" s="39"/>
      <c r="O47" s="39"/>
      <c r="P47" s="39"/>
      <c r="Q47" s="39"/>
      <c r="R47" s="39"/>
      <c r="S47" s="38"/>
      <c r="T47" s="38"/>
      <c r="U47" s="217"/>
      <c r="W47" s="210"/>
    </row>
    <row r="48" spans="1:23" x14ac:dyDescent="0.25">
      <c r="A48" s="10" t="str">
        <f>IF(desc!$B$1=1,desc!$A181,IF(desc!$B$1=2,desc!$B181,IF(desc!$B$1=3,desc!$C181,desc!$D181)))</f>
        <v>A livello nazionale</v>
      </c>
      <c r="B48" s="39">
        <v>0.10820451843043995</v>
      </c>
      <c r="C48" s="39">
        <v>1.89</v>
      </c>
      <c r="D48" s="39">
        <v>4.72</v>
      </c>
      <c r="E48" s="39">
        <v>1</v>
      </c>
      <c r="F48" s="39">
        <v>0.83</v>
      </c>
      <c r="G48" s="39">
        <v>2.14</v>
      </c>
      <c r="H48" s="39">
        <v>1.4641894744913089</v>
      </c>
      <c r="I48" s="39">
        <v>1.8134819106634987</v>
      </c>
      <c r="J48" s="39">
        <v>1.8810582434889109</v>
      </c>
      <c r="K48" s="39">
        <v>1.2015441888245832</v>
      </c>
      <c r="L48" s="39">
        <v>0.71235746755024165</v>
      </c>
      <c r="M48" s="39">
        <v>1.2117902951739483</v>
      </c>
      <c r="N48" s="39">
        <v>1.1512007255541099</v>
      </c>
      <c r="O48" s="39">
        <v>1.9970878304681947</v>
      </c>
      <c r="P48" s="39">
        <v>2.1878943256961412</v>
      </c>
      <c r="Q48" s="39">
        <v>2.0677673021493765</v>
      </c>
      <c r="R48" s="39">
        <v>2.0023848586750614</v>
      </c>
      <c r="S48" s="38">
        <v>2.0095244833170933</v>
      </c>
      <c r="T48" s="38">
        <v>2.0861433692732851</v>
      </c>
      <c r="U48" s="217">
        <v>2.0626611536682877</v>
      </c>
      <c r="W48" s="210">
        <f t="shared" si="0"/>
        <v>-1.1256280824638394E-2</v>
      </c>
    </row>
    <row r="49" spans="1:23" x14ac:dyDescent="0.25">
      <c r="A49" s="10" t="str">
        <f>IF(desc!$B$1=1,desc!$A182,IF(desc!$B$1=2,desc!$B182,IF(desc!$B$1=3,desc!$C182,desc!$D182)))</f>
        <v>A livello internazionale</v>
      </c>
      <c r="B49" s="39">
        <v>0.32432432432432434</v>
      </c>
      <c r="C49" s="39">
        <v>2.93</v>
      </c>
      <c r="D49" s="39">
        <v>5.22</v>
      </c>
      <c r="E49" s="39">
        <v>1.67</v>
      </c>
      <c r="F49" s="39">
        <v>0.6</v>
      </c>
      <c r="G49" s="39">
        <v>4.13</v>
      </c>
      <c r="H49" s="39">
        <v>4.0500175745587343</v>
      </c>
      <c r="I49" s="39">
        <v>4.8216642123582405</v>
      </c>
      <c r="J49" s="39">
        <v>4.3302797586889161</v>
      </c>
      <c r="K49" s="39">
        <v>3.9250000000000003</v>
      </c>
      <c r="L49" s="39">
        <v>4.2934833286623331</v>
      </c>
      <c r="M49" s="39">
        <v>4.1811336546642659</v>
      </c>
      <c r="N49" s="39">
        <v>4.1670197346415438</v>
      </c>
      <c r="O49" s="39">
        <v>4.1925514580976184</v>
      </c>
      <c r="P49" s="39">
        <v>4.2437319794505353</v>
      </c>
      <c r="Q49" s="39">
        <v>4.1506179574246849</v>
      </c>
      <c r="R49" s="39">
        <v>0.93394419871782974</v>
      </c>
      <c r="S49" s="38">
        <v>14.621958904010373</v>
      </c>
      <c r="T49" s="38">
        <v>16.333217697225116</v>
      </c>
      <c r="U49" s="217">
        <v>3.830212758228992</v>
      </c>
      <c r="W49" s="210">
        <f t="shared" si="0"/>
        <v>-0.76549551783175496</v>
      </c>
    </row>
    <row r="50" spans="1:23" ht="25" x14ac:dyDescent="0.25">
      <c r="A50" s="10" t="str">
        <f>IF(desc!$B$1=1,desc!$A183,IF(desc!$B$1=2,desc!$B183,IF(desc!$B$1=3,desc!$C183,desc!$D183)))</f>
        <v>Totale delle comunicazioni stabilite dalla rete fissa verso rete indeterminata</v>
      </c>
      <c r="B50" s="39">
        <v>0.14155712841253792</v>
      </c>
      <c r="C50" s="39">
        <v>2.4900000000000002</v>
      </c>
      <c r="D50" s="39">
        <v>4.92</v>
      </c>
      <c r="E50" s="39">
        <v>1.67</v>
      </c>
      <c r="F50" s="39">
        <v>0.83</v>
      </c>
      <c r="G50" s="39">
        <v>2.27</v>
      </c>
      <c r="H50" s="39">
        <v>1.6128176278326107</v>
      </c>
      <c r="I50" s="39">
        <v>1.9800315381003293</v>
      </c>
      <c r="J50" s="39">
        <v>1.9919505004398252</v>
      </c>
      <c r="K50" s="39">
        <v>1.3600289992822918</v>
      </c>
      <c r="L50" s="39">
        <v>0.8649941343406683</v>
      </c>
      <c r="M50" s="39">
        <v>1.3938489868963715</v>
      </c>
      <c r="N50" s="39">
        <v>1.3505142649481872</v>
      </c>
      <c r="O50" s="39">
        <v>2.1756916906747197</v>
      </c>
      <c r="P50" s="39">
        <v>2.4025914366631698</v>
      </c>
      <c r="Q50" s="39">
        <v>2.2055107437281958</v>
      </c>
      <c r="R50" s="39">
        <v>1.7277655819254829</v>
      </c>
      <c r="S50" s="38">
        <v>3.1257747976817751</v>
      </c>
      <c r="T50" s="38">
        <v>3.2771765958816683</v>
      </c>
      <c r="U50" s="217">
        <v>2.2144732787926604</v>
      </c>
      <c r="W50" s="210">
        <f t="shared" si="0"/>
        <v>-0.32427404688062156</v>
      </c>
    </row>
    <row r="51" spans="1:23" ht="26" x14ac:dyDescent="0.25">
      <c r="A51" s="34" t="str">
        <f>IF(desc!$B$1=1,desc!$A184,IF(desc!$B$1=2,desc!$B184,IF(desc!$B$1=3,desc!$C184,desc!$D184)))</f>
        <v>Comunicazioni stabilite dalla rete fissa verso ogni tipo di rete (fissa, mobile o indeterminata)</v>
      </c>
      <c r="B51" s="39"/>
      <c r="C51" s="39"/>
      <c r="D51" s="39"/>
      <c r="E51" s="39"/>
      <c r="F51" s="39"/>
      <c r="G51" s="39"/>
      <c r="H51" s="39"/>
      <c r="I51" s="39"/>
      <c r="J51" s="39"/>
      <c r="K51" s="39"/>
      <c r="L51" s="39"/>
      <c r="M51" s="39"/>
      <c r="N51" s="39"/>
      <c r="O51" s="39"/>
      <c r="P51" s="39"/>
      <c r="Q51" s="39"/>
      <c r="R51" s="39"/>
      <c r="S51" s="38"/>
      <c r="T51" s="38"/>
      <c r="U51" s="217"/>
      <c r="W51" s="210"/>
    </row>
    <row r="52" spans="1:23" x14ac:dyDescent="0.25">
      <c r="A52" s="10" t="str">
        <f>IF(desc!$B$1=1,desc!$A185,IF(desc!$B$1=2,desc!$B185,IF(desc!$B$1=3,desc!$C185,desc!$D185)))</f>
        <v>A livello locale (zona urbana)</v>
      </c>
      <c r="B52" s="39">
        <v>4.0429790026246719</v>
      </c>
      <c r="C52" s="39">
        <v>4.1100000000000003</v>
      </c>
      <c r="D52" s="39">
        <v>4.18</v>
      </c>
      <c r="E52" s="39">
        <v>4.1399999999999997</v>
      </c>
      <c r="F52" s="39">
        <v>3.93</v>
      </c>
      <c r="G52" s="39">
        <v>3.8</v>
      </c>
      <c r="H52" s="39">
        <v>3.7426670309595567</v>
      </c>
      <c r="I52" s="39">
        <v>3.7436221381155894</v>
      </c>
      <c r="J52" s="39">
        <v>3.8373458426586184</v>
      </c>
      <c r="K52" s="39">
        <v>3.9122986523409113</v>
      </c>
      <c r="L52" s="39">
        <v>3.9649916917028558</v>
      </c>
      <c r="M52" s="39">
        <v>3.9108550089903886</v>
      </c>
      <c r="N52" s="39">
        <v>3.9646821611757526</v>
      </c>
      <c r="O52" s="39">
        <v>3.9532426241037717</v>
      </c>
      <c r="P52" s="39">
        <v>4.0002541269405141</v>
      </c>
      <c r="Q52" s="39">
        <v>4.9762035728129304</v>
      </c>
      <c r="R52" s="39">
        <v>4.7859016758848156</v>
      </c>
      <c r="S52" s="38">
        <v>4.9194998917001298</v>
      </c>
      <c r="T52" s="38">
        <v>3.9069104615526236</v>
      </c>
      <c r="U52" s="217" t="s">
        <v>17</v>
      </c>
      <c r="W52" s="221" t="s">
        <v>17</v>
      </c>
    </row>
    <row r="53" spans="1:23" x14ac:dyDescent="0.25">
      <c r="A53" s="10" t="str">
        <f>IF(desc!$B$1=1,desc!$A186,IF(desc!$B$1=2,desc!$B186,IF(desc!$B$1=3,desc!$C186,desc!$D186)))</f>
        <v>A livello nazionale (zona interurbana)</v>
      </c>
      <c r="B53" s="39">
        <v>2.4131147540983608</v>
      </c>
      <c r="C53" s="39">
        <v>3.15</v>
      </c>
      <c r="D53" s="39">
        <v>3.16</v>
      </c>
      <c r="E53" s="39">
        <v>3.22</v>
      </c>
      <c r="F53" s="39">
        <v>2.89</v>
      </c>
      <c r="G53" s="39">
        <v>2.82</v>
      </c>
      <c r="H53" s="39">
        <v>2.7335412591739638</v>
      </c>
      <c r="I53" s="39">
        <v>3.0839204225675383</v>
      </c>
      <c r="J53" s="39">
        <v>2.9772305498130924</v>
      </c>
      <c r="K53" s="39">
        <v>2.6478914022486575</v>
      </c>
      <c r="L53" s="39">
        <v>2.7005968197944115</v>
      </c>
      <c r="M53" s="39">
        <v>2.7191924366681151</v>
      </c>
      <c r="N53" s="39">
        <v>2.7438125963807694</v>
      </c>
      <c r="O53" s="39">
        <v>2.8028429121085319</v>
      </c>
      <c r="P53" s="39">
        <v>2.9261536988448213</v>
      </c>
      <c r="Q53" s="39">
        <v>3.4020398597910777</v>
      </c>
      <c r="R53" s="39">
        <v>3.4434228843507446</v>
      </c>
      <c r="S53" s="38">
        <v>3.6508638047923885</v>
      </c>
      <c r="T53" s="38">
        <v>4.3091803627272638</v>
      </c>
      <c r="U53" s="217" t="s">
        <v>17</v>
      </c>
      <c r="W53" s="221" t="s">
        <v>17</v>
      </c>
    </row>
    <row r="54" spans="1:23" x14ac:dyDescent="0.25">
      <c r="A54" s="207" t="str">
        <f>IF(desc!$B$1=1,desc!$A187,IF(desc!$B$1=2,desc!$B187,IF(desc!$B$1=3,desc!$C187,desc!$D187)))</f>
        <v>A livello nazionale (zona urbana e zona interurbana)</v>
      </c>
      <c r="B54" s="39">
        <v>3.2276156116759593</v>
      </c>
      <c r="C54" s="39">
        <v>3.7331471878739531</v>
      </c>
      <c r="D54" s="39">
        <v>3.7198002688688305</v>
      </c>
      <c r="E54" s="39">
        <v>3.7061824117527036</v>
      </c>
      <c r="F54" s="39">
        <v>3.4004048582995949</v>
      </c>
      <c r="G54" s="39">
        <v>3.2595374579956515</v>
      </c>
      <c r="H54" s="39">
        <v>3.19107844486647</v>
      </c>
      <c r="I54" s="39">
        <v>3.3625590027468149</v>
      </c>
      <c r="J54" s="39">
        <v>3.36969225817663</v>
      </c>
      <c r="K54" s="39">
        <v>3.2425182261324776</v>
      </c>
      <c r="L54" s="39">
        <v>3.2938432170521614</v>
      </c>
      <c r="M54" s="39">
        <v>3.2876474678868086</v>
      </c>
      <c r="N54" s="39">
        <v>3.3021501372319748</v>
      </c>
      <c r="O54" s="39">
        <v>3.3146256181486726</v>
      </c>
      <c r="P54" s="39">
        <v>3.4045962354104238</v>
      </c>
      <c r="Q54" s="39">
        <v>4.0898810130100802</v>
      </c>
      <c r="R54" s="39">
        <v>4.0226203047772104</v>
      </c>
      <c r="S54" s="38">
        <v>4.1846932486059805</v>
      </c>
      <c r="T54" s="38">
        <v>4.1493141675013012</v>
      </c>
      <c r="U54" s="217">
        <v>3.9242305044532562</v>
      </c>
      <c r="W54" s="210">
        <f t="shared" si="0"/>
        <v>-5.4245991978859834E-2</v>
      </c>
    </row>
    <row r="55" spans="1:23" x14ac:dyDescent="0.25">
      <c r="A55" s="10" t="str">
        <f>IF(desc!$B$1=1,desc!$A188,IF(desc!$B$1=2,desc!$B188,IF(desc!$B$1=3,desc!$C188,desc!$D188)))</f>
        <v>A livello internazionale</v>
      </c>
      <c r="B55" s="41">
        <v>2.9434210526315789</v>
      </c>
      <c r="C55" s="41">
        <v>4.03</v>
      </c>
      <c r="D55" s="41">
        <v>4.5599999999999996</v>
      </c>
      <c r="E55" s="41">
        <v>4.32</v>
      </c>
      <c r="F55" s="41">
        <v>4.46</v>
      </c>
      <c r="G55" s="41">
        <v>4.3600000000000003</v>
      </c>
      <c r="H55" s="41">
        <v>4.806058716536997</v>
      </c>
      <c r="I55" s="41">
        <v>4.8358901254619129</v>
      </c>
      <c r="J55" s="41">
        <v>4.7378143790416516</v>
      </c>
      <c r="K55" s="41">
        <v>5.1685013289992217</v>
      </c>
      <c r="L55" s="41">
        <v>5.0904987720830448</v>
      </c>
      <c r="M55" s="41">
        <v>4.6593754772154785</v>
      </c>
      <c r="N55" s="41">
        <v>4.5601785989843124</v>
      </c>
      <c r="O55" s="41">
        <v>4.2478897693284221</v>
      </c>
      <c r="P55" s="41">
        <v>4.5711549659041939</v>
      </c>
      <c r="Q55" s="41">
        <v>6.6557130217634173</v>
      </c>
      <c r="R55" s="41">
        <v>4.7229193030437369</v>
      </c>
      <c r="S55" s="40">
        <v>7.8477914151613861</v>
      </c>
      <c r="T55" s="40">
        <v>5.5727850839601798</v>
      </c>
      <c r="U55" s="218">
        <v>6.4360428331013573</v>
      </c>
      <c r="W55" s="210">
        <f t="shared" si="0"/>
        <v>0.15490598258056668</v>
      </c>
    </row>
    <row r="56" spans="1:23" ht="25" x14ac:dyDescent="0.25">
      <c r="A56" s="10" t="str">
        <f>IF(desc!$B$1=1,desc!$A189,IF(desc!$B$1=2,desc!$B189,IF(desc!$B$1=3,desc!$C189,desc!$D189)))</f>
        <v>Totale delle comunicazioni stabilite dalla rete fissa verso ogni tipo di rete (fissa, mobile o indeterminata)</v>
      </c>
      <c r="B56" s="147">
        <v>6.0653156436798366</v>
      </c>
      <c r="C56" s="147">
        <v>3.77</v>
      </c>
      <c r="D56" s="147">
        <v>3.81</v>
      </c>
      <c r="E56" s="147">
        <v>3.78</v>
      </c>
      <c r="F56" s="147">
        <v>3.52</v>
      </c>
      <c r="G56" s="147">
        <v>3.39</v>
      </c>
      <c r="H56" s="147">
        <v>3.2807793696655239</v>
      </c>
      <c r="I56" s="147">
        <v>3.4473984429643494</v>
      </c>
      <c r="J56" s="147">
        <v>3.4619040143723141</v>
      </c>
      <c r="K56" s="147">
        <v>3.3504723911274454</v>
      </c>
      <c r="L56" s="147">
        <v>3.3928576915744828</v>
      </c>
      <c r="M56" s="147">
        <v>3.3672247440933707</v>
      </c>
      <c r="N56" s="147">
        <v>3.3806645497020598</v>
      </c>
      <c r="O56" s="147">
        <v>3.3838581194615229</v>
      </c>
      <c r="P56" s="147">
        <v>3.4800243616549738</v>
      </c>
      <c r="Q56" s="147">
        <v>4.2224871333769789</v>
      </c>
      <c r="R56" s="147">
        <v>4.0741412196471858</v>
      </c>
      <c r="S56" s="83">
        <v>4.3850208656864282</v>
      </c>
      <c r="T56" s="83">
        <v>4.2309698906676614</v>
      </c>
      <c r="U56" s="219">
        <v>4.1154389934666158</v>
      </c>
      <c r="W56" s="222">
        <f t="shared" si="0"/>
        <v>-2.7306007886247194E-2</v>
      </c>
    </row>
    <row r="57" spans="1:23" x14ac:dyDescent="0.25">
      <c r="A57" s="27" t="str">
        <f>IF(desc!$B$1=1,desc!$A190,IF(desc!$B$1=2,desc!$B190,IF(desc!$B$1=3,desc!$C190,desc!$D190)))</f>
        <v>Utile indicazione:</v>
      </c>
    </row>
    <row r="58" spans="1:23" x14ac:dyDescent="0.25">
      <c r="A58" s="27" t="str">
        <f>IF(desc!$B$1=1,desc!$A191,IF(desc!$B$1=2,desc!$B191,IF(desc!$B$1=3,desc!$C191,desc!$D191)))</f>
        <v xml:space="preserve">a) Informazione non rilevata prima del 2004. </v>
      </c>
    </row>
    <row r="59" spans="1:23" x14ac:dyDescent="0.25">
      <c r="A59" s="4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X33"/>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2.7265625" style="3" customWidth="1"/>
    <col min="2" max="14" width="11.54296875" style="3" customWidth="1"/>
    <col min="15" max="16384" width="11.54296875" style="3"/>
  </cols>
  <sheetData>
    <row r="1" spans="1:24" ht="34.9" customHeight="1" x14ac:dyDescent="0.25">
      <c r="A1" s="97" t="str">
        <f>IF(desc!$B$1=1,desc!$A193,IF(desc!$B$1=2,desc!$B193,IF(desc!$B$1=3,desc!$C193,desc!$D193)))</f>
        <v>Tabella SF3A: Trasmissione vocale e trasmissione dati su collegamenti privati (ISDN, PSTN o VoIP)</v>
      </c>
    </row>
    <row r="2" spans="1:24" ht="24.65" customHeight="1" x14ac:dyDescent="0.25">
      <c r="A2" s="13" t="str">
        <f>IF(desc!$B$1=1,desc!$A194,IF(desc!$B$1=2,desc!$B194,IF(desc!$B$1=3,desc!$C194,desc!$D194)))</f>
        <v xml:space="preserve">Numero e durata delle comunicazioni </v>
      </c>
      <c r="B2" s="4"/>
      <c r="C2" s="4"/>
      <c r="D2" s="4"/>
      <c r="E2" s="4"/>
      <c r="F2" s="4"/>
      <c r="G2" s="4"/>
      <c r="H2" s="4"/>
      <c r="I2" s="4"/>
      <c r="J2" s="4"/>
      <c r="K2" s="4"/>
      <c r="L2" s="4"/>
      <c r="M2" s="4"/>
      <c r="N2" s="4"/>
      <c r="O2" s="4"/>
      <c r="P2" s="4"/>
      <c r="Q2" s="4"/>
      <c r="R2" s="4"/>
    </row>
    <row r="3" spans="1:24" ht="4.9000000000000004" customHeight="1" x14ac:dyDescent="0.25">
      <c r="A3" s="9"/>
      <c r="B3" s="4"/>
      <c r="C3" s="4"/>
      <c r="D3" s="4"/>
      <c r="E3" s="4"/>
      <c r="F3" s="4"/>
      <c r="G3" s="4"/>
      <c r="H3" s="4"/>
      <c r="I3" s="4"/>
      <c r="J3" s="4"/>
      <c r="K3" s="4"/>
      <c r="L3" s="4"/>
      <c r="M3" s="4"/>
      <c r="N3" s="4"/>
      <c r="O3" s="4"/>
      <c r="P3" s="4"/>
      <c r="Q3" s="4"/>
      <c r="R3" s="4"/>
    </row>
    <row r="4" spans="1:24" ht="13.15" customHeight="1" x14ac:dyDescent="0.3">
      <c r="A4" s="37"/>
      <c r="B4" s="5">
        <v>1998</v>
      </c>
      <c r="C4" s="5">
        <v>1999</v>
      </c>
      <c r="D4" s="5">
        <v>2000</v>
      </c>
      <c r="E4" s="5">
        <v>2001</v>
      </c>
      <c r="F4" s="5">
        <v>2002</v>
      </c>
      <c r="G4" s="5">
        <v>2003</v>
      </c>
      <c r="H4" s="5">
        <v>2004</v>
      </c>
      <c r="I4" s="5">
        <v>2005</v>
      </c>
      <c r="J4" s="5">
        <v>2006</v>
      </c>
      <c r="K4" s="5">
        <v>2007</v>
      </c>
      <c r="L4" s="5">
        <v>2008</v>
      </c>
      <c r="M4" s="5">
        <v>2009</v>
      </c>
      <c r="N4" s="5">
        <v>2010</v>
      </c>
      <c r="O4" s="5">
        <v>2011</v>
      </c>
      <c r="P4" s="5">
        <v>2012</v>
      </c>
      <c r="Q4" s="5">
        <v>2013</v>
      </c>
      <c r="R4" s="5">
        <v>2014</v>
      </c>
      <c r="S4" s="5">
        <v>2015</v>
      </c>
      <c r="T4" s="5">
        <v>2016</v>
      </c>
      <c r="U4" s="5">
        <v>2017</v>
      </c>
      <c r="V4" s="171">
        <v>2018</v>
      </c>
      <c r="X4" s="89" t="str">
        <f>IF(desc!$B$1=1,desc!$A224,IF(desc!$B$1=2,desc!$B224,IF(desc!$B$1=3,desc!$C224,desc!$D224)))</f>
        <v>Var. 17-18</v>
      </c>
    </row>
    <row r="5" spans="1:24" ht="13" x14ac:dyDescent="0.25">
      <c r="A5" s="34" t="str">
        <f>IF(desc!$B$1=1,desc!$A195,IF(desc!$B$1=2,desc!$B195,IF(desc!$B$1=3,desc!$C195,desc!$D195)))</f>
        <v>Numero di comunicazioni stabilite (in milioni di chiamate)</v>
      </c>
      <c r="B5" s="43"/>
      <c r="C5" s="43"/>
      <c r="D5" s="43"/>
      <c r="E5" s="43"/>
      <c r="F5" s="43"/>
      <c r="G5" s="43"/>
      <c r="H5" s="43"/>
      <c r="I5" s="43"/>
      <c r="J5" s="43"/>
      <c r="K5" s="43"/>
      <c r="L5" s="43"/>
      <c r="M5" s="43"/>
      <c r="N5" s="43"/>
      <c r="O5" s="43"/>
      <c r="P5" s="43"/>
      <c r="Q5" s="43"/>
      <c r="R5" s="43"/>
      <c r="S5" s="43"/>
      <c r="T5" s="43"/>
      <c r="U5" s="50"/>
      <c r="V5" s="174"/>
      <c r="X5" s="180"/>
    </row>
    <row r="6" spans="1:24" x14ac:dyDescent="0.25">
      <c r="A6" s="25" t="str">
        <f>IF(desc!$B$1=1,desc!$A196,IF(desc!$B$1=2,desc!$B196,IF(desc!$B$1=3,desc!$C196,desc!$D196)))</f>
        <v>A livello locale (zona urbana)</v>
      </c>
      <c r="B6" s="43">
        <v>2657</v>
      </c>
      <c r="C6" s="43">
        <v>3048</v>
      </c>
      <c r="D6" s="43">
        <v>3039</v>
      </c>
      <c r="E6" s="43">
        <v>2851</v>
      </c>
      <c r="F6" s="43">
        <v>2575</v>
      </c>
      <c r="G6" s="43">
        <v>2423</v>
      </c>
      <c r="H6" s="43">
        <v>2281</v>
      </c>
      <c r="I6" s="43">
        <v>2231.6914690000003</v>
      </c>
      <c r="J6" s="43">
        <v>1935.1102647999999</v>
      </c>
      <c r="K6" s="43">
        <v>1954.4662115999997</v>
      </c>
      <c r="L6" s="43">
        <v>1873.5516430000002</v>
      </c>
      <c r="M6" s="43">
        <v>1821.6196098</v>
      </c>
      <c r="N6" s="43">
        <v>1827.9931060000001</v>
      </c>
      <c r="O6" s="43">
        <v>1616.0977540000001</v>
      </c>
      <c r="P6" s="43">
        <v>1567.5627939999999</v>
      </c>
      <c r="Q6" s="43">
        <v>1319.9734719999999</v>
      </c>
      <c r="R6" s="43">
        <v>990.17179699999974</v>
      </c>
      <c r="S6" s="43">
        <v>950.27586900000006</v>
      </c>
      <c r="T6" s="43">
        <v>808.05617790000008</v>
      </c>
      <c r="U6" s="153">
        <v>742.15672199999972</v>
      </c>
      <c r="V6" s="175" t="s">
        <v>17</v>
      </c>
      <c r="W6" s="136"/>
      <c r="X6" s="225" t="s">
        <v>17</v>
      </c>
    </row>
    <row r="7" spans="1:24" x14ac:dyDescent="0.25">
      <c r="A7" s="197" t="str">
        <f>IF(desc!$B$1=1,desc!$A197,IF(desc!$B$1=2,desc!$B197,IF(desc!$B$1=3,desc!$C197,desc!$D197)))</f>
        <v>A livello nazionale (zona interurbana)</v>
      </c>
      <c r="B7" s="43">
        <v>1830</v>
      </c>
      <c r="C7" s="43">
        <v>1628</v>
      </c>
      <c r="D7" s="43">
        <v>1224</v>
      </c>
      <c r="E7" s="43">
        <v>1320</v>
      </c>
      <c r="F7" s="43">
        <v>1341</v>
      </c>
      <c r="G7" s="43">
        <v>1364</v>
      </c>
      <c r="H7" s="43">
        <v>1521</v>
      </c>
      <c r="I7" s="43">
        <v>1453.4383209999992</v>
      </c>
      <c r="J7" s="43">
        <v>1371.5964125999997</v>
      </c>
      <c r="K7" s="43">
        <v>1140.2307554000001</v>
      </c>
      <c r="L7" s="43">
        <v>989.2925879999998</v>
      </c>
      <c r="M7" s="43">
        <v>953.9156553999992</v>
      </c>
      <c r="N7" s="43">
        <v>975.19240509999986</v>
      </c>
      <c r="O7" s="43">
        <v>942.05248300999915</v>
      </c>
      <c r="P7" s="43">
        <v>987.34890600000017</v>
      </c>
      <c r="Q7" s="43">
        <v>820.94304299999999</v>
      </c>
      <c r="R7" s="43">
        <v>560.52907899999991</v>
      </c>
      <c r="S7" s="43">
        <v>510.53736199999958</v>
      </c>
      <c r="T7" s="43">
        <v>445.21719709999991</v>
      </c>
      <c r="U7" s="153">
        <v>493.94545100000028</v>
      </c>
      <c r="V7" s="175" t="s">
        <v>17</v>
      </c>
      <c r="W7" s="136"/>
      <c r="X7" s="225" t="s">
        <v>17</v>
      </c>
    </row>
    <row r="8" spans="1:24" x14ac:dyDescent="0.25">
      <c r="A8" s="197" t="str">
        <f>IF(desc!$B$1=1,desc!$A198,IF(desc!$B$1=2,desc!$B198,IF(desc!$B$1=3,desc!$C198,desc!$D198)))</f>
        <v>A livello nazionale (zona urbana e zona interurbana)</v>
      </c>
      <c r="B8" s="43">
        <v>4487</v>
      </c>
      <c r="C8" s="43">
        <v>4676</v>
      </c>
      <c r="D8" s="43">
        <v>4263</v>
      </c>
      <c r="E8" s="43">
        <v>4072</v>
      </c>
      <c r="F8" s="43">
        <v>3916</v>
      </c>
      <c r="G8" s="43">
        <v>3787</v>
      </c>
      <c r="H8" s="43">
        <v>3802</v>
      </c>
      <c r="I8" s="43">
        <v>3685.1297899999995</v>
      </c>
      <c r="J8" s="43">
        <v>3306.7066773999995</v>
      </c>
      <c r="K8" s="43">
        <v>3094.6969669999999</v>
      </c>
      <c r="L8" s="43">
        <v>2862.844231</v>
      </c>
      <c r="M8" s="43">
        <v>2775.5352651999992</v>
      </c>
      <c r="N8" s="43">
        <v>2803.1855111</v>
      </c>
      <c r="O8" s="43">
        <v>2558.1502370099993</v>
      </c>
      <c r="P8" s="43">
        <v>2554.9117000000001</v>
      </c>
      <c r="Q8" s="43">
        <v>2140.9165149999999</v>
      </c>
      <c r="R8" s="43">
        <v>1550.7008759999997</v>
      </c>
      <c r="S8" s="43">
        <v>1460.8132309999996</v>
      </c>
      <c r="T8" s="43">
        <v>1253.273375</v>
      </c>
      <c r="U8" s="153">
        <v>1236.102173</v>
      </c>
      <c r="V8" s="176">
        <v>1064.2924230000001</v>
      </c>
      <c r="W8" s="136"/>
      <c r="X8" s="226">
        <f t="shared" ref="X8:X12" si="0">(V8-U8)/ABS(U8)</f>
        <v>-0.13899316233950176</v>
      </c>
    </row>
    <row r="9" spans="1:24" x14ac:dyDescent="0.25">
      <c r="A9" s="197" t="str">
        <f>IF(desc!$B$1=1,desc!$A199,IF(desc!$B$1=2,desc!$B199,IF(desc!$B$1=3,desc!$C199,desc!$D199)))</f>
        <v>A livello internazionale</v>
      </c>
      <c r="B9" s="43">
        <v>763</v>
      </c>
      <c r="C9" s="43">
        <v>595</v>
      </c>
      <c r="D9" s="43">
        <v>580</v>
      </c>
      <c r="E9" s="43">
        <v>550</v>
      </c>
      <c r="F9" s="43">
        <v>472</v>
      </c>
      <c r="G9" s="43">
        <v>541</v>
      </c>
      <c r="H9" s="43">
        <v>596</v>
      </c>
      <c r="I9" s="43">
        <v>461.19608299999999</v>
      </c>
      <c r="J9" s="43">
        <v>439.415458</v>
      </c>
      <c r="K9" s="43">
        <v>467.158142</v>
      </c>
      <c r="L9" s="43">
        <v>356.25812799999994</v>
      </c>
      <c r="M9" s="43">
        <v>341.7737841</v>
      </c>
      <c r="N9" s="43">
        <v>344.1063661</v>
      </c>
      <c r="O9" s="43">
        <v>334.45011101</v>
      </c>
      <c r="P9" s="43">
        <v>385.89803099999995</v>
      </c>
      <c r="Q9" s="43">
        <v>310.03344300000003</v>
      </c>
      <c r="R9" s="43">
        <v>175.39245670000003</v>
      </c>
      <c r="S9" s="43">
        <v>197.23588100000006</v>
      </c>
      <c r="T9" s="43">
        <v>157.955804</v>
      </c>
      <c r="U9" s="153">
        <v>157.71436599999998</v>
      </c>
      <c r="V9" s="176">
        <v>96.601097000000053</v>
      </c>
      <c r="W9" s="136"/>
      <c r="X9" s="226">
        <f t="shared" si="0"/>
        <v>-0.38749335618544689</v>
      </c>
    </row>
    <row r="10" spans="1:24" x14ac:dyDescent="0.25">
      <c r="A10" s="197" t="str">
        <f>IF(desc!$B$1=1,desc!$A200,IF(desc!$B$1=2,desc!$B200,IF(desc!$B$1=3,desc!$C200,desc!$D200)))</f>
        <v>Dalla rete fissa verso la rete mobile</v>
      </c>
      <c r="B10" s="148">
        <v>425</v>
      </c>
      <c r="C10" s="148">
        <v>599</v>
      </c>
      <c r="D10" s="148">
        <v>754</v>
      </c>
      <c r="E10" s="148">
        <v>1031</v>
      </c>
      <c r="F10" s="148">
        <v>1051</v>
      </c>
      <c r="G10" s="148">
        <v>1121</v>
      </c>
      <c r="H10" s="148">
        <v>1149</v>
      </c>
      <c r="I10" s="148">
        <v>1126.0609590000001</v>
      </c>
      <c r="J10" s="148">
        <v>1111.9766079999999</v>
      </c>
      <c r="K10" s="148">
        <v>1094.971503</v>
      </c>
      <c r="L10" s="148">
        <v>1031.709016</v>
      </c>
      <c r="M10" s="148">
        <v>967.88273509999999</v>
      </c>
      <c r="N10" s="148">
        <v>990.88771699999984</v>
      </c>
      <c r="O10" s="148">
        <v>975.92706700000008</v>
      </c>
      <c r="P10" s="148">
        <v>1049.9691</v>
      </c>
      <c r="Q10" s="148">
        <v>859.83989370000018</v>
      </c>
      <c r="R10" s="148">
        <v>706.63325700000007</v>
      </c>
      <c r="S10" s="148">
        <v>797.22150650000003</v>
      </c>
      <c r="T10" s="148">
        <v>684.4908640000001</v>
      </c>
      <c r="U10" s="154">
        <v>654.57823699999983</v>
      </c>
      <c r="V10" s="176">
        <v>567.35566849999964</v>
      </c>
      <c r="W10" s="137"/>
      <c r="X10" s="226">
        <f t="shared" si="0"/>
        <v>-0.13325002813987569</v>
      </c>
    </row>
    <row r="11" spans="1:24" s="100" customFormat="1" ht="26.5" customHeight="1" x14ac:dyDescent="0.25">
      <c r="A11" s="197" t="str">
        <f>IF(desc!$B$1=1,desc!$A201,IF(desc!$B$1=2,desc!$B201,IF(desc!$B$1=3,desc!$C201,desc!$D201)))</f>
        <v>Dalla rete fissa verso una rete indeterminata (fissa o mobile)</v>
      </c>
      <c r="B11" s="127" t="s">
        <v>16</v>
      </c>
      <c r="C11" s="127">
        <v>989</v>
      </c>
      <c r="D11" s="127">
        <v>47</v>
      </c>
      <c r="E11" s="127">
        <v>113</v>
      </c>
      <c r="F11" s="127">
        <v>124</v>
      </c>
      <c r="G11" s="127">
        <v>113</v>
      </c>
      <c r="H11" s="127">
        <v>219</v>
      </c>
      <c r="I11" s="127">
        <v>228.67891299999999</v>
      </c>
      <c r="J11" s="127">
        <v>283.32968399999987</v>
      </c>
      <c r="K11" s="127">
        <v>245.69527400000004</v>
      </c>
      <c r="L11" s="127">
        <v>206.21200000000002</v>
      </c>
      <c r="M11" s="127">
        <v>250.13837609999999</v>
      </c>
      <c r="N11" s="127">
        <v>165.87069199999996</v>
      </c>
      <c r="O11" s="127">
        <v>135.71020200000001</v>
      </c>
      <c r="P11" s="127">
        <v>97.50825399999998</v>
      </c>
      <c r="Q11" s="127">
        <v>62.243003000000002</v>
      </c>
      <c r="R11" s="127">
        <v>80.330355000000026</v>
      </c>
      <c r="S11" s="127">
        <v>97.126053299999995</v>
      </c>
      <c r="T11" s="127">
        <v>46.800281999999996</v>
      </c>
      <c r="U11" s="155">
        <v>46.377717999999994</v>
      </c>
      <c r="V11" s="199">
        <v>64.748010000000008</v>
      </c>
      <c r="W11" s="138"/>
      <c r="X11" s="226">
        <f>(V11-U11)/ABS(U11)</f>
        <v>0.39610167969023435</v>
      </c>
    </row>
    <row r="12" spans="1:24" ht="13" x14ac:dyDescent="0.3">
      <c r="A12" s="197" t="str">
        <f>IF(desc!$B$1=1,desc!$A202,IF(desc!$B$1=2,desc!$B202,IF(desc!$B$1=3,desc!$C202,desc!$D202)))</f>
        <v>TOTALE</v>
      </c>
      <c r="B12" s="72">
        <v>5675</v>
      </c>
      <c r="C12" s="72">
        <v>6859</v>
      </c>
      <c r="D12" s="72">
        <v>5644</v>
      </c>
      <c r="E12" s="72">
        <v>5865</v>
      </c>
      <c r="F12" s="72">
        <v>5564</v>
      </c>
      <c r="G12" s="72">
        <v>5561</v>
      </c>
      <c r="H12" s="72">
        <v>5766</v>
      </c>
      <c r="I12" s="72">
        <v>5501.0657449999999</v>
      </c>
      <c r="J12" s="72">
        <v>5141.4284274000001</v>
      </c>
      <c r="K12" s="72">
        <v>4902.5218859999986</v>
      </c>
      <c r="L12" s="72">
        <v>4457.0233749999998</v>
      </c>
      <c r="M12" s="72">
        <v>4335.3301604999997</v>
      </c>
      <c r="N12" s="72">
        <v>4304.0502861999994</v>
      </c>
      <c r="O12" s="72">
        <v>4004.23761702</v>
      </c>
      <c r="P12" s="72">
        <v>4088.2870849999995</v>
      </c>
      <c r="Q12" s="72">
        <v>3373.0328547000004</v>
      </c>
      <c r="R12" s="72">
        <v>2513.0569446999998</v>
      </c>
      <c r="S12" s="72">
        <v>2552.3966717999997</v>
      </c>
      <c r="T12" s="72">
        <v>2142.5203250000009</v>
      </c>
      <c r="U12" s="156">
        <v>2094.7724940000003</v>
      </c>
      <c r="V12" s="200">
        <v>1792.9971985000002</v>
      </c>
      <c r="W12" s="139"/>
      <c r="X12" s="227">
        <f t="shared" si="0"/>
        <v>-0.14406113139463442</v>
      </c>
    </row>
    <row r="13" spans="1:24" ht="13" x14ac:dyDescent="0.25">
      <c r="A13" s="198" t="str">
        <f>IF(desc!$B$1=1,desc!$A203,IF(desc!$B$1=2,desc!$B203,IF(desc!$B$1=3,desc!$C203,desc!$D203)))</f>
        <v>Durata delle comunicazioni (in milioni di minuti)</v>
      </c>
      <c r="B13" s="43"/>
      <c r="C13" s="43"/>
      <c r="D13" s="43"/>
      <c r="E13" s="43"/>
      <c r="F13" s="43"/>
      <c r="G13" s="43"/>
      <c r="H13" s="43"/>
      <c r="I13" s="43"/>
      <c r="J13" s="43"/>
      <c r="K13" s="43"/>
      <c r="L13" s="43"/>
      <c r="M13" s="43"/>
      <c r="N13" s="43"/>
      <c r="O13" s="43"/>
      <c r="P13" s="43"/>
      <c r="Q13" s="43"/>
      <c r="R13" s="43"/>
      <c r="S13" s="43"/>
      <c r="T13" s="43"/>
      <c r="U13" s="153"/>
      <c r="V13" s="176"/>
      <c r="W13" s="136"/>
      <c r="X13" s="226"/>
    </row>
    <row r="14" spans="1:24" x14ac:dyDescent="0.25">
      <c r="A14" s="197" t="str">
        <f>IF(desc!$B$1=1,desc!$A204,IF(desc!$B$1=2,desc!$B204,IF(desc!$B$1=3,desc!$C204,desc!$D204)))</f>
        <v>A livello locale (zona urbana)</v>
      </c>
      <c r="B14" s="43">
        <v>10269</v>
      </c>
      <c r="C14" s="43">
        <v>12323</v>
      </c>
      <c r="D14" s="43">
        <v>12503</v>
      </c>
      <c r="E14" s="43">
        <v>11930</v>
      </c>
      <c r="F14" s="43">
        <v>10672</v>
      </c>
      <c r="G14" s="43">
        <v>9516</v>
      </c>
      <c r="H14" s="43">
        <v>8665</v>
      </c>
      <c r="I14" s="43">
        <v>8352.4780843000026</v>
      </c>
      <c r="J14" s="43">
        <v>7244.3216270000003</v>
      </c>
      <c r="K14" s="43">
        <v>7499.9627916999989</v>
      </c>
      <c r="L14" s="43">
        <v>7329.8935680000013</v>
      </c>
      <c r="M14" s="43">
        <v>7222.7066182999988</v>
      </c>
      <c r="N14" s="43">
        <v>7149.0159949999988</v>
      </c>
      <c r="O14" s="43">
        <v>6407.3139360000005</v>
      </c>
      <c r="P14" s="43">
        <v>6196.9560531999996</v>
      </c>
      <c r="Q14" s="43">
        <v>5280.229328819999</v>
      </c>
      <c r="R14" s="43">
        <v>4927.2964339299997</v>
      </c>
      <c r="S14" s="43">
        <v>4547.9268739999998</v>
      </c>
      <c r="T14" s="43">
        <v>3975.2322796666704</v>
      </c>
      <c r="U14" s="153">
        <v>2899.5398612934009</v>
      </c>
      <c r="V14" s="175" t="s">
        <v>17</v>
      </c>
      <c r="W14" s="136"/>
      <c r="X14" s="225" t="s">
        <v>17</v>
      </c>
    </row>
    <row r="15" spans="1:24" x14ac:dyDescent="0.25">
      <c r="A15" s="197" t="str">
        <f>IF(desc!$B$1=1,desc!$A205,IF(desc!$B$1=2,desc!$B205,IF(desc!$B$1=3,desc!$C205,desc!$D205)))</f>
        <v>A livello nazionale (zona interurbana)</v>
      </c>
      <c r="B15" s="43">
        <v>6591</v>
      </c>
      <c r="C15" s="43">
        <v>6172</v>
      </c>
      <c r="D15" s="43">
        <v>4710</v>
      </c>
      <c r="E15" s="43">
        <v>5310</v>
      </c>
      <c r="F15" s="43">
        <v>5542</v>
      </c>
      <c r="G15" s="43">
        <v>5123</v>
      </c>
      <c r="H15" s="43">
        <v>5303</v>
      </c>
      <c r="I15" s="43">
        <v>4914.470566500002</v>
      </c>
      <c r="J15" s="43">
        <v>5579.1821357999988</v>
      </c>
      <c r="K15" s="43">
        <v>4732.3132997000002</v>
      </c>
      <c r="L15" s="43">
        <v>3730.7793499999989</v>
      </c>
      <c r="M15" s="43">
        <v>3553.1662397</v>
      </c>
      <c r="N15" s="43">
        <v>3480.3426731000009</v>
      </c>
      <c r="O15" s="43">
        <v>3340.2557810100006</v>
      </c>
      <c r="P15" s="43">
        <v>3530.8539464200003</v>
      </c>
      <c r="Q15" s="43">
        <v>3061.6953151499993</v>
      </c>
      <c r="R15" s="43">
        <v>2508.6579582200002</v>
      </c>
      <c r="S15" s="43">
        <v>2336.3578320000006</v>
      </c>
      <c r="T15" s="43">
        <v>1985.8776278833302</v>
      </c>
      <c r="U15" s="153">
        <v>2870.7014252532977</v>
      </c>
      <c r="V15" s="175" t="s">
        <v>17</v>
      </c>
      <c r="W15" s="136"/>
      <c r="X15" s="225" t="s">
        <v>17</v>
      </c>
    </row>
    <row r="16" spans="1:24" x14ac:dyDescent="0.25">
      <c r="A16" s="197" t="str">
        <f>IF(desc!$B$1=1,desc!$A206,IF(desc!$B$1=2,desc!$B206,IF(desc!$B$1=3,desc!$C206,desc!$D206)))</f>
        <v>A livello nazionale (zona urbana e zona interurbana)</v>
      </c>
      <c r="B16" s="166">
        <f t="shared" ref="B16:T16" si="1">B14+B15</f>
        <v>16860</v>
      </c>
      <c r="C16" s="166">
        <f t="shared" si="1"/>
        <v>18495</v>
      </c>
      <c r="D16" s="166">
        <f t="shared" si="1"/>
        <v>17213</v>
      </c>
      <c r="E16" s="166">
        <f t="shared" si="1"/>
        <v>17240</v>
      </c>
      <c r="F16" s="166">
        <f t="shared" si="1"/>
        <v>16214</v>
      </c>
      <c r="G16" s="166">
        <f t="shared" si="1"/>
        <v>14639</v>
      </c>
      <c r="H16" s="166">
        <f t="shared" si="1"/>
        <v>13968</v>
      </c>
      <c r="I16" s="166">
        <f t="shared" si="1"/>
        <v>13266.948650800005</v>
      </c>
      <c r="J16" s="166">
        <f t="shared" si="1"/>
        <v>12823.503762799999</v>
      </c>
      <c r="K16" s="166">
        <f t="shared" si="1"/>
        <v>12232.276091399999</v>
      </c>
      <c r="L16" s="166">
        <f t="shared" si="1"/>
        <v>11060.672918</v>
      </c>
      <c r="M16" s="166">
        <f t="shared" si="1"/>
        <v>10775.872857999999</v>
      </c>
      <c r="N16" s="166">
        <f t="shared" si="1"/>
        <v>10629.3586681</v>
      </c>
      <c r="O16" s="166">
        <f t="shared" si="1"/>
        <v>9747.5697170100011</v>
      </c>
      <c r="P16" s="166">
        <f t="shared" si="1"/>
        <v>9727.8099996199999</v>
      </c>
      <c r="Q16" s="166">
        <f t="shared" si="1"/>
        <v>8341.9246439699982</v>
      </c>
      <c r="R16" s="166">
        <f t="shared" si="1"/>
        <v>7435.9543921499999</v>
      </c>
      <c r="S16" s="166">
        <f t="shared" si="1"/>
        <v>6884.2847060000004</v>
      </c>
      <c r="T16" s="166">
        <f t="shared" si="1"/>
        <v>5961.1099075500006</v>
      </c>
      <c r="U16" s="166">
        <f>U14+U15</f>
        <v>5770.2412865466986</v>
      </c>
      <c r="V16" s="201">
        <v>4774.5765089833012</v>
      </c>
      <c r="W16" s="136"/>
      <c r="X16" s="226">
        <f t="shared" ref="X16:X20" si="2">(V16-U16)/ABS(U16)</f>
        <v>-0.17255167125936086</v>
      </c>
    </row>
    <row r="17" spans="1:24" x14ac:dyDescent="0.25">
      <c r="A17" s="197" t="str">
        <f>IF(desc!$B$1=1,desc!$A207,IF(desc!$B$1=2,desc!$B207,IF(desc!$B$1=3,desc!$C207,desc!$D207)))</f>
        <v>A livello internazionale</v>
      </c>
      <c r="B17" s="43">
        <v>2034</v>
      </c>
      <c r="C17" s="43">
        <v>2162</v>
      </c>
      <c r="D17" s="43">
        <v>2387</v>
      </c>
      <c r="E17" s="43">
        <v>2539</v>
      </c>
      <c r="F17" s="43">
        <v>2403</v>
      </c>
      <c r="G17" s="43">
        <v>2472</v>
      </c>
      <c r="H17" s="43">
        <v>2685</v>
      </c>
      <c r="I17" s="43">
        <v>2347.6864309000002</v>
      </c>
      <c r="J17" s="43">
        <v>2255.6578178999998</v>
      </c>
      <c r="K17" s="43">
        <v>2411.2378533000001</v>
      </c>
      <c r="L17" s="43">
        <v>2030.2210330000003</v>
      </c>
      <c r="M17" s="43">
        <v>1921.6035968000001</v>
      </c>
      <c r="N17" s="43">
        <v>1800.1330330999999</v>
      </c>
      <c r="O17" s="43">
        <v>1732.02012801</v>
      </c>
      <c r="P17" s="43">
        <v>1890.2552160169998</v>
      </c>
      <c r="Q17" s="43">
        <v>1556.47435423</v>
      </c>
      <c r="R17" s="43">
        <v>1355.06254502</v>
      </c>
      <c r="S17" s="43">
        <v>1244.6166979999998</v>
      </c>
      <c r="T17" s="43">
        <v>1418.0139642000026</v>
      </c>
      <c r="U17" s="153">
        <v>959.56454787659959</v>
      </c>
      <c r="V17" s="176">
        <v>696.74847591669982</v>
      </c>
      <c r="W17" s="136"/>
      <c r="X17" s="226">
        <f t="shared" si="2"/>
        <v>-0.27389097746626839</v>
      </c>
    </row>
    <row r="18" spans="1:24" x14ac:dyDescent="0.25">
      <c r="A18" s="197" t="str">
        <f>IF(desc!$B$1=1,desc!$A208,IF(desc!$B$1=2,desc!$B208,IF(desc!$B$1=3,desc!$C208,desc!$D208)))</f>
        <v>Dalla rete fissa verso la rete mobile</v>
      </c>
      <c r="B18" s="43">
        <v>793</v>
      </c>
      <c r="C18" s="43">
        <v>1124</v>
      </c>
      <c r="D18" s="43">
        <v>1544</v>
      </c>
      <c r="E18" s="43">
        <v>2032</v>
      </c>
      <c r="F18" s="43">
        <v>2205</v>
      </c>
      <c r="G18" s="43">
        <v>2365</v>
      </c>
      <c r="H18" s="43">
        <v>2422</v>
      </c>
      <c r="I18" s="43">
        <v>2505.8501308170003</v>
      </c>
      <c r="J18" s="43">
        <v>2473.0848895999993</v>
      </c>
      <c r="K18" s="43">
        <v>2234.1122778000004</v>
      </c>
      <c r="L18" s="43">
        <v>1991.8638349999999</v>
      </c>
      <c r="M18" s="43">
        <v>2179.7318466000002</v>
      </c>
      <c r="N18" s="43">
        <v>2136.9587286000001</v>
      </c>
      <c r="O18" s="43">
        <v>2151.5687674999995</v>
      </c>
      <c r="P18" s="43">
        <v>2247.9188198924057</v>
      </c>
      <c r="Q18" s="43">
        <v>1913.8115818500003</v>
      </c>
      <c r="R18" s="43">
        <v>1943.6582561499999</v>
      </c>
      <c r="S18" s="43">
        <v>2215.5906629000001</v>
      </c>
      <c r="T18" s="43">
        <v>2254.2806489666636</v>
      </c>
      <c r="U18" s="153">
        <v>2133.6161720566001</v>
      </c>
      <c r="V18" s="176">
        <v>1764.2628629833009</v>
      </c>
      <c r="W18" s="136"/>
      <c r="X18" s="226">
        <f t="shared" si="2"/>
        <v>-0.17311141240426495</v>
      </c>
    </row>
    <row r="19" spans="1:24" s="100" customFormat="1" ht="26.5" customHeight="1" x14ac:dyDescent="0.25">
      <c r="A19" s="197" t="str">
        <f>IF(desc!$B$1=1,desc!$A209,IF(desc!$B$1=2,desc!$B209,IF(desc!$B$1=3,desc!$C209,desc!$D209)))</f>
        <v>Dalla rete fissa verso una rete indeterminata (fissa o mobile)</v>
      </c>
      <c r="B19" s="127" t="s">
        <v>16</v>
      </c>
      <c r="C19" s="127">
        <v>140</v>
      </c>
      <c r="D19" s="127">
        <v>116</v>
      </c>
      <c r="E19" s="127">
        <v>558</v>
      </c>
      <c r="F19" s="127">
        <v>207</v>
      </c>
      <c r="G19" s="127">
        <v>93</v>
      </c>
      <c r="H19" s="127">
        <v>498</v>
      </c>
      <c r="I19" s="127">
        <v>368.81738199999995</v>
      </c>
      <c r="J19" s="127">
        <v>561.00171</v>
      </c>
      <c r="K19" s="127">
        <v>489.41282400000006</v>
      </c>
      <c r="L19" s="127">
        <v>280.45429999999999</v>
      </c>
      <c r="M19" s="127">
        <v>216.36822810000001</v>
      </c>
      <c r="N19" s="127">
        <v>231.19869600000001</v>
      </c>
      <c r="O19" s="127">
        <v>183.27856370000001</v>
      </c>
      <c r="P19" s="127">
        <v>212.14789799999997</v>
      </c>
      <c r="Q19" s="127">
        <v>149.54450599999998</v>
      </c>
      <c r="R19" s="127">
        <v>177.16946100000004</v>
      </c>
      <c r="S19" s="127">
        <v>167.81105199999996</v>
      </c>
      <c r="T19" s="127">
        <v>146.28714200000002</v>
      </c>
      <c r="U19" s="155">
        <v>151.98797199999996</v>
      </c>
      <c r="V19" s="199">
        <v>143.38273799999999</v>
      </c>
      <c r="W19" s="138"/>
      <c r="X19" s="226">
        <f t="shared" si="2"/>
        <v>-5.6617861839751177E-2</v>
      </c>
    </row>
    <row r="20" spans="1:24" ht="13" x14ac:dyDescent="0.3">
      <c r="A20" s="197" t="str">
        <f>IF(desc!$B$1=1,desc!$A210,IF(desc!$B$1=2,desc!$B210,IF(desc!$B$1=3,desc!$C210,desc!$D210)))</f>
        <v>TOTALE</v>
      </c>
      <c r="B20" s="72">
        <v>19687</v>
      </c>
      <c r="C20" s="72">
        <v>21920</v>
      </c>
      <c r="D20" s="72">
        <v>21260</v>
      </c>
      <c r="E20" s="72">
        <v>22369</v>
      </c>
      <c r="F20" s="72">
        <v>21029</v>
      </c>
      <c r="G20" s="72">
        <v>19570</v>
      </c>
      <c r="H20" s="72">
        <v>19573</v>
      </c>
      <c r="I20" s="72">
        <v>18489.302594517008</v>
      </c>
      <c r="J20" s="72">
        <v>18113.248180300001</v>
      </c>
      <c r="K20" s="72">
        <v>17367.039046499998</v>
      </c>
      <c r="L20" s="72">
        <v>15363.212086000001</v>
      </c>
      <c r="M20" s="72">
        <v>15093.576529499998</v>
      </c>
      <c r="N20" s="72">
        <v>14797.649125800001</v>
      </c>
      <c r="O20" s="72">
        <v>13814.437176220001</v>
      </c>
      <c r="P20" s="72">
        <v>14078.131933529407</v>
      </c>
      <c r="Q20" s="72">
        <v>11961.75508605</v>
      </c>
      <c r="R20" s="72">
        <v>10911.844654319999</v>
      </c>
      <c r="S20" s="72">
        <v>10512.303118899999</v>
      </c>
      <c r="T20" s="72">
        <v>9779.6916627166665</v>
      </c>
      <c r="U20" s="156">
        <v>9015.4099784799</v>
      </c>
      <c r="V20" s="200">
        <v>7378.9705858833013</v>
      </c>
      <c r="W20" s="139"/>
      <c r="X20" s="227">
        <f t="shared" si="2"/>
        <v>-0.18151580421776015</v>
      </c>
    </row>
    <row r="21" spans="1:24" ht="13" x14ac:dyDescent="0.25">
      <c r="A21" s="198" t="str">
        <f>IF(desc!$B$1=1,desc!$A211,IF(desc!$B$1=2,desc!$B211,IF(desc!$B$1=3,desc!$C211,desc!$D211)))</f>
        <v>Durata media di una comunicazione (in minuti)</v>
      </c>
      <c r="B21" s="43"/>
      <c r="C21" s="43"/>
      <c r="D21" s="43"/>
      <c r="E21" s="43"/>
      <c r="F21" s="43"/>
      <c r="G21" s="43"/>
      <c r="H21" s="43"/>
      <c r="I21" s="43"/>
      <c r="J21" s="43"/>
      <c r="K21" s="43"/>
      <c r="L21" s="43"/>
      <c r="M21" s="43"/>
      <c r="N21" s="43"/>
      <c r="O21" s="43"/>
      <c r="P21" s="43"/>
      <c r="Q21" s="43"/>
      <c r="R21" s="43"/>
      <c r="S21" s="43"/>
      <c r="T21" s="43"/>
      <c r="U21" s="157"/>
      <c r="V21" s="202"/>
      <c r="W21" s="140"/>
      <c r="X21" s="226"/>
    </row>
    <row r="22" spans="1:24" x14ac:dyDescent="0.25">
      <c r="A22" s="197" t="str">
        <f>IF(desc!$B$1=1,desc!A212,IF(desc!$B$1=2,desc!$B212,IF(desc!$B$1=3,desc!$C212,desc!$D212)))</f>
        <v>A livello locale (zona urbana)</v>
      </c>
      <c r="B22" s="41">
        <v>3.86</v>
      </c>
      <c r="C22" s="41">
        <v>4.04</v>
      </c>
      <c r="D22" s="41">
        <v>4.1100000000000003</v>
      </c>
      <c r="E22" s="41">
        <v>4.2</v>
      </c>
      <c r="F22" s="41">
        <v>4.1399999999999997</v>
      </c>
      <c r="G22" s="41">
        <v>3.93</v>
      </c>
      <c r="H22" s="41">
        <v>3.8</v>
      </c>
      <c r="I22" s="41">
        <v>3.7426670309595567</v>
      </c>
      <c r="J22" s="41">
        <v>3.7436221381155894</v>
      </c>
      <c r="K22" s="41">
        <v>3.8373458426586184</v>
      </c>
      <c r="L22" s="41">
        <v>3.9122986523409113</v>
      </c>
      <c r="M22" s="41">
        <v>3.9649916917028563</v>
      </c>
      <c r="N22" s="41">
        <v>3.9108550089903886</v>
      </c>
      <c r="O22" s="41">
        <v>3.9646821611757526</v>
      </c>
      <c r="P22" s="41">
        <v>3.9532426241037717</v>
      </c>
      <c r="Q22" s="41">
        <v>4.0002541269405141</v>
      </c>
      <c r="R22" s="41">
        <v>4.9762035728129321</v>
      </c>
      <c r="S22" s="41">
        <v>4.7859016758848156</v>
      </c>
      <c r="T22" s="41">
        <v>4.9194998917001289</v>
      </c>
      <c r="U22" s="158">
        <v>3.9069104615526236</v>
      </c>
      <c r="V22" s="175" t="s">
        <v>17</v>
      </c>
      <c r="W22" s="141"/>
      <c r="X22" s="225" t="s">
        <v>17</v>
      </c>
    </row>
    <row r="23" spans="1:24" x14ac:dyDescent="0.25">
      <c r="A23" s="197" t="str">
        <f>IF(desc!$B$1=1,desc!$A213,IF(desc!$B$1=2,desc!$B213,IF(desc!$B$1=3,desc!$C213,desc!$D213)))</f>
        <v>A livello nazionale (zona interurbana)</v>
      </c>
      <c r="B23" s="41">
        <v>3.6</v>
      </c>
      <c r="C23" s="41">
        <v>3.79</v>
      </c>
      <c r="D23" s="41">
        <v>3.85</v>
      </c>
      <c r="E23" s="41">
        <v>4.05</v>
      </c>
      <c r="F23" s="41">
        <v>4.13</v>
      </c>
      <c r="G23" s="41">
        <v>3.76</v>
      </c>
      <c r="H23" s="41">
        <v>3.49</v>
      </c>
      <c r="I23" s="41">
        <v>3.3812721843736253</v>
      </c>
      <c r="J23" s="41">
        <v>4.0676558239344587</v>
      </c>
      <c r="K23" s="41">
        <v>4.1503119235192658</v>
      </c>
      <c r="L23" s="41">
        <v>3.7711586999173998</v>
      </c>
      <c r="M23" s="41">
        <v>3.7248222309655605</v>
      </c>
      <c r="N23" s="41">
        <v>3.5688779515700939</v>
      </c>
      <c r="O23" s="41">
        <v>3.5457215402027091</v>
      </c>
      <c r="P23" s="41">
        <v>3.5760954663173545</v>
      </c>
      <c r="Q23" s="41">
        <v>3.7294856704815262</v>
      </c>
      <c r="R23" s="41">
        <v>4.475517956526927</v>
      </c>
      <c r="S23" s="41">
        <v>4.5762719947614778</v>
      </c>
      <c r="T23" s="41">
        <v>4.460469273915499</v>
      </c>
      <c r="U23" s="158">
        <v>5.8117782428029612</v>
      </c>
      <c r="V23" s="175" t="s">
        <v>17</v>
      </c>
      <c r="W23" s="141"/>
      <c r="X23" s="225" t="s">
        <v>17</v>
      </c>
    </row>
    <row r="24" spans="1:24" x14ac:dyDescent="0.25">
      <c r="A24" s="197" t="str">
        <f>IF(desc!$B$1=1,desc!$A214,IF(desc!$B$1=2,desc!$B214,IF(desc!$B$1=3,desc!$C214,desc!$D214)))</f>
        <v>A livello nazionale (zona urbana e zona interurbana)</v>
      </c>
      <c r="B24" s="41">
        <f t="shared" ref="B24:Q24" si="3">B16/B8</f>
        <v>3.7575217294406063</v>
      </c>
      <c r="C24" s="41">
        <f t="shared" si="3"/>
        <v>3.9553036783575704</v>
      </c>
      <c r="D24" s="41">
        <f t="shared" si="3"/>
        <v>4.0377668308702788</v>
      </c>
      <c r="E24" s="41">
        <f t="shared" si="3"/>
        <v>4.2337917485265226</v>
      </c>
      <c r="F24" s="41">
        <f t="shared" si="3"/>
        <v>4.1404494382022472</v>
      </c>
      <c r="G24" s="41">
        <f t="shared" si="3"/>
        <v>3.8655928175336678</v>
      </c>
      <c r="H24" s="41">
        <f t="shared" si="3"/>
        <v>3.6738558653340347</v>
      </c>
      <c r="I24" s="41">
        <f t="shared" si="3"/>
        <v>3.6001306349646933</v>
      </c>
      <c r="J24" s="41">
        <f t="shared" si="3"/>
        <v>3.8780288104909491</v>
      </c>
      <c r="K24" s="41">
        <f t="shared" si="3"/>
        <v>3.9526571492581297</v>
      </c>
      <c r="L24" s="41">
        <f t="shared" si="3"/>
        <v>3.8635259292946142</v>
      </c>
      <c r="M24" s="41">
        <f t="shared" si="3"/>
        <v>3.8824485471718595</v>
      </c>
      <c r="N24" s="41">
        <f t="shared" si="3"/>
        <v>3.7918855623397274</v>
      </c>
      <c r="O24" s="41">
        <f t="shared" si="3"/>
        <v>3.8103976756279541</v>
      </c>
      <c r="P24" s="41">
        <f t="shared" si="3"/>
        <v>3.8074936208636876</v>
      </c>
      <c r="Q24" s="41">
        <f t="shared" si="3"/>
        <v>3.8964268739689731</v>
      </c>
      <c r="R24" s="41">
        <f>R16/R8</f>
        <v>4.7952216363808908</v>
      </c>
      <c r="S24" s="41">
        <f>S16/S8</f>
        <v>4.7126385220972864</v>
      </c>
      <c r="T24" s="41">
        <f>T16/T8</f>
        <v>4.7564322568888855</v>
      </c>
      <c r="U24" s="41">
        <f>U16/U8</f>
        <v>4.6680941208463507</v>
      </c>
      <c r="V24" s="41">
        <v>4.4861509917780378</v>
      </c>
      <c r="W24" s="141"/>
      <c r="X24" s="226">
        <f t="shared" ref="X24:X28" si="4">(V24-U24)/ABS(U24)</f>
        <v>-3.8975891307719737E-2</v>
      </c>
    </row>
    <row r="25" spans="1:24" x14ac:dyDescent="0.25">
      <c r="A25" s="197" t="str">
        <f>IF(desc!$B$1=1,desc!$A215,IF(desc!$B$1=2,desc!$B215,IF(desc!$B$1=3,desc!$C215,desc!$D215)))</f>
        <v>A livello internazionale</v>
      </c>
      <c r="B25" s="41">
        <v>2.67</v>
      </c>
      <c r="C25" s="41">
        <v>3.63</v>
      </c>
      <c r="D25" s="41">
        <v>4.1100000000000003</v>
      </c>
      <c r="E25" s="41">
        <v>4.58</v>
      </c>
      <c r="F25" s="41">
        <v>5.09</v>
      </c>
      <c r="G25" s="41">
        <v>4.57</v>
      </c>
      <c r="H25" s="41">
        <v>4.51</v>
      </c>
      <c r="I25" s="41">
        <v>5.090430117334714</v>
      </c>
      <c r="J25" s="41">
        <v>5.1333146725575594</v>
      </c>
      <c r="K25" s="41">
        <v>5.1615023618704265</v>
      </c>
      <c r="L25" s="41">
        <v>5.6987360383816998</v>
      </c>
      <c r="M25" s="41">
        <v>5.6224429321289193</v>
      </c>
      <c r="N25" s="41">
        <v>5.2313273174866728</v>
      </c>
      <c r="O25" s="41">
        <v>5.1787099809281063</v>
      </c>
      <c r="P25" s="41">
        <v>4.8983282218846051</v>
      </c>
      <c r="Q25" s="41">
        <v>5.0203434157585374</v>
      </c>
      <c r="R25" s="41">
        <v>7.7258883906151468</v>
      </c>
      <c r="S25" s="41">
        <v>6.3102955288343274</v>
      </c>
      <c r="T25" s="41">
        <v>8.9772830645716741</v>
      </c>
      <c r="U25" s="158">
        <v>6.0841924056341172</v>
      </c>
      <c r="V25" s="203">
        <v>7.2126352345325788</v>
      </c>
      <c r="W25" s="141"/>
      <c r="X25" s="226">
        <f t="shared" si="4"/>
        <v>0.18547125956330618</v>
      </c>
    </row>
    <row r="26" spans="1:24" x14ac:dyDescent="0.25">
      <c r="A26" s="25" t="str">
        <f>IF(desc!$B$1=1,desc!$A216,IF(desc!$B$1=2,desc!$B216,IF(desc!$B$1=3,desc!$C216,desc!$D216)))</f>
        <v>Dalla rete fissa verso la rete mobile</v>
      </c>
      <c r="B26" s="41">
        <v>1.87</v>
      </c>
      <c r="C26" s="41">
        <v>1.88</v>
      </c>
      <c r="D26" s="41">
        <v>2.0499999999999998</v>
      </c>
      <c r="E26" s="41">
        <v>2.11</v>
      </c>
      <c r="F26" s="41">
        <v>2.1</v>
      </c>
      <c r="G26" s="41">
        <v>2.11</v>
      </c>
      <c r="H26" s="41">
        <v>2.11</v>
      </c>
      <c r="I26" s="41">
        <v>2.2253236921048427</v>
      </c>
      <c r="J26" s="41">
        <v>2.2240439878030234</v>
      </c>
      <c r="K26" s="41">
        <v>2.0403382843105828</v>
      </c>
      <c r="L26" s="41">
        <v>1.9306449823639031</v>
      </c>
      <c r="M26" s="41">
        <v>2.2520619157183273</v>
      </c>
      <c r="N26" s="41">
        <v>2.1566103726361967</v>
      </c>
      <c r="O26" s="41">
        <v>2.2046409411657391</v>
      </c>
      <c r="P26" s="41">
        <v>2.1409380713131516</v>
      </c>
      <c r="Q26" s="41">
        <v>2.2257766775796202</v>
      </c>
      <c r="R26" s="41">
        <v>2.7505898383579757</v>
      </c>
      <c r="S26" s="41">
        <v>2.7791406087713213</v>
      </c>
      <c r="T26" s="41">
        <v>3.2933684984386633</v>
      </c>
      <c r="U26" s="158">
        <v>3.2595281227728941</v>
      </c>
      <c r="V26" s="177">
        <v>3.1096241051891456</v>
      </c>
      <c r="W26" s="141"/>
      <c r="X26" s="226">
        <f t="shared" si="4"/>
        <v>-4.5989484347883011E-2</v>
      </c>
    </row>
    <row r="27" spans="1:24" s="100" customFormat="1" ht="26.5" customHeight="1" x14ac:dyDescent="0.25">
      <c r="A27" s="25" t="str">
        <f>IF(desc!$B$1=1,desc!$A217,IF(desc!$B$1=2,desc!$B217,IF(desc!$B$1=3,desc!$C217,desc!$D217)))</f>
        <v>Dalla rete fissa verso una rete indeterminata (fissa o mobile)</v>
      </c>
      <c r="B27" s="149" t="s">
        <v>16</v>
      </c>
      <c r="C27" s="149">
        <v>2.62</v>
      </c>
      <c r="D27" s="149">
        <v>2.4900000000000002</v>
      </c>
      <c r="E27" s="149">
        <v>3.1</v>
      </c>
      <c r="F27" s="149">
        <v>1.67</v>
      </c>
      <c r="G27" s="149">
        <v>0.83</v>
      </c>
      <c r="H27" s="149">
        <v>2.27</v>
      </c>
      <c r="I27" s="149">
        <v>1.6128176278326107</v>
      </c>
      <c r="J27" s="149">
        <v>1.9800315381003293</v>
      </c>
      <c r="K27" s="149">
        <v>1.9919505004398252</v>
      </c>
      <c r="L27" s="149">
        <v>1.3600289992822918</v>
      </c>
      <c r="M27" s="149">
        <v>0.8649941343406683</v>
      </c>
      <c r="N27" s="149">
        <v>1.3938489868963715</v>
      </c>
      <c r="O27" s="149">
        <v>1.3505142649481872</v>
      </c>
      <c r="P27" s="149">
        <v>2.1756916906747197</v>
      </c>
      <c r="Q27" s="149">
        <v>2.4025914366631698</v>
      </c>
      <c r="R27" s="149">
        <v>2.2055107437281958</v>
      </c>
      <c r="S27" s="149">
        <v>1.7277655819254829</v>
      </c>
      <c r="T27" s="149">
        <v>3.1257747976817751</v>
      </c>
      <c r="U27" s="159">
        <v>3.2771765958816683</v>
      </c>
      <c r="V27" s="178">
        <v>2.2144732787926604</v>
      </c>
      <c r="W27" s="142"/>
      <c r="X27" s="226">
        <f t="shared" si="4"/>
        <v>-0.32427404688062156</v>
      </c>
    </row>
    <row r="28" spans="1:24" ht="13" x14ac:dyDescent="0.3">
      <c r="A28" s="81" t="str">
        <f>IF(desc!$B$1=1,desc!$A218,IF(desc!$B$1=2,desc!$B218,IF(desc!$B$1=3,desc!$C218,desc!$D218)))</f>
        <v>TOTALE</v>
      </c>
      <c r="B28" s="150">
        <v>3.47</v>
      </c>
      <c r="C28" s="150">
        <v>3.7</v>
      </c>
      <c r="D28" s="150">
        <v>3.77</v>
      </c>
      <c r="E28" s="150">
        <v>3.83</v>
      </c>
      <c r="F28" s="150">
        <v>3.78</v>
      </c>
      <c r="G28" s="150">
        <v>3.52</v>
      </c>
      <c r="H28" s="150">
        <v>3.39</v>
      </c>
      <c r="I28" s="150">
        <v>3.3610401059689585</v>
      </c>
      <c r="J28" s="150">
        <v>3.5229991890521752</v>
      </c>
      <c r="K28" s="150">
        <v>3.5424704775096649</v>
      </c>
      <c r="L28" s="150">
        <v>3.4469669089406563</v>
      </c>
      <c r="M28" s="150">
        <v>3.4815287350016346</v>
      </c>
      <c r="N28" s="150">
        <v>3.4380753341208496</v>
      </c>
      <c r="O28" s="150">
        <v>3.4499543976865352</v>
      </c>
      <c r="P28" s="150">
        <v>3.4435282162992742</v>
      </c>
      <c r="Q28" s="150">
        <v>3.5462907126393484</v>
      </c>
      <c r="R28" s="150">
        <v>4.3420602455240491</v>
      </c>
      <c r="S28" s="150">
        <v>4.118600856616272</v>
      </c>
      <c r="T28" s="150">
        <v>4.5645735765501607</v>
      </c>
      <c r="U28" s="165">
        <v>4.3037656854395854</v>
      </c>
      <c r="V28" s="179">
        <v>4.1154389934666149</v>
      </c>
      <c r="W28" s="143"/>
      <c r="X28" s="228">
        <f t="shared" si="4"/>
        <v>-4.3758583932697263E-2</v>
      </c>
    </row>
    <row r="29" spans="1:24" x14ac:dyDescent="0.25">
      <c r="A29" s="58" t="str">
        <f>IF(desc!$B$1=1,desc!$A219,IF(desc!$B$1=2,desc!$B219,IF(desc!$B$1=3,desc!$C219,desc!$D219)))</f>
        <v>Utili indicazioni:</v>
      </c>
    </row>
    <row r="30" spans="1:24" x14ac:dyDescent="0.25">
      <c r="A30" s="58" t="str">
        <f>IF(desc!$B$1=1,desc!$A220,IF(desc!$B$1=2,desc!$B220,IF(desc!$B$1=3,desc!$C220,desc!$D220)))</f>
        <v xml:space="preserve">a) Informazione non rilevata prima del 1999. </v>
      </c>
    </row>
    <row r="31" spans="1:24" x14ac:dyDescent="0.25">
      <c r="A31" s="196" t="str">
        <f>IF(desc!$B$1=1,desc!$A221,IF(desc!$B$1=2,desc!$B221,IF(desc!$B$1=3,desc!$C221,desc!$D221)))</f>
        <v>b) Informazione non rileverà pìu da 2018.</v>
      </c>
    </row>
    <row r="32" spans="1:24" ht="15" customHeight="1" x14ac:dyDescent="0.25">
      <c r="A32" s="170" t="str">
        <f>IF(desc!$B$1=1,desc!$A222,IF(desc!$B$1=2,desc!$B222,IF(desc!$B$1=3,desc!$C222,desc!$D222)))</f>
        <v xml:space="preserve">Osservazione: </v>
      </c>
      <c r="R32" s="112"/>
      <c r="S32" s="112"/>
      <c r="T32" s="112"/>
      <c r="U32" s="112"/>
      <c r="V32" s="112"/>
      <c r="W32" s="112"/>
    </row>
    <row r="33" spans="1:1" ht="20" x14ac:dyDescent="0.25">
      <c r="A33" s="170" t="str">
        <f>IF(desc!$B$1=1,desc!$A223,IF(desc!$B$1=2,desc!$B223,IF(desc!$B$1=3,desc!$C223,desc!$D223)))</f>
        <v xml:space="preserve">- In questa tabella, a causa di arrotondamenti, le somme non corrispondono sempre esattamente alla somma degli elementi che la compongono. </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X33"/>
  <sheetViews>
    <sheetView showGridLines="0" workbookViewId="0">
      <pane xSplit="1" ySplit="4" topLeftCell="N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2.7265625" style="3" customWidth="1"/>
    <col min="2" max="14" width="11.54296875" style="3" customWidth="1"/>
    <col min="15" max="16384" width="11.54296875" style="3"/>
  </cols>
  <sheetData>
    <row r="1" spans="1:24" ht="34.9" customHeight="1" x14ac:dyDescent="0.25">
      <c r="A1" s="97" t="str">
        <f>IF(desc!$B$1=1,desc!$A193,IF(desc!$B$1=2,desc!$B193,IF(desc!$B$1=3,desc!$C193,desc!$D193)))</f>
        <v>Tabella SF3A: Trasmissione vocale e trasmissione dati su collegamenti privati (ISDN, PSTN o VoIP)</v>
      </c>
    </row>
    <row r="2" spans="1:24" ht="24.65" customHeight="1" x14ac:dyDescent="0.25">
      <c r="A2" s="13" t="str">
        <f>IF(desc!$B$1=1,desc!$A194,IF(desc!$B$1=2,desc!$B194,IF(desc!$B$1=3,desc!$C194,desc!$D194)))</f>
        <v xml:space="preserve">Numero e durata delle comunicazioni </v>
      </c>
      <c r="B2" s="4"/>
      <c r="C2" s="4"/>
      <c r="D2" s="4"/>
      <c r="E2" s="4"/>
      <c r="F2" s="4"/>
      <c r="G2" s="4"/>
      <c r="H2" s="4"/>
      <c r="I2" s="4"/>
      <c r="J2" s="4"/>
      <c r="K2" s="4"/>
      <c r="L2" s="4"/>
      <c r="M2" s="4"/>
      <c r="N2" s="4"/>
      <c r="O2" s="4"/>
      <c r="P2" s="4"/>
      <c r="Q2" s="4"/>
      <c r="R2" s="4"/>
    </row>
    <row r="3" spans="1:24" ht="4.9000000000000004" customHeight="1" x14ac:dyDescent="0.25">
      <c r="A3" s="9"/>
      <c r="B3" s="4"/>
      <c r="C3" s="4"/>
      <c r="D3" s="4"/>
      <c r="E3" s="4"/>
      <c r="F3" s="4"/>
      <c r="G3" s="4"/>
      <c r="H3" s="4"/>
      <c r="I3" s="4"/>
      <c r="J3" s="4"/>
      <c r="K3" s="4"/>
      <c r="L3" s="4"/>
      <c r="M3" s="4"/>
      <c r="N3" s="4"/>
      <c r="O3" s="4"/>
      <c r="P3" s="4"/>
      <c r="Q3" s="4"/>
      <c r="R3" s="4"/>
    </row>
    <row r="4" spans="1:24" ht="13.15" customHeight="1" x14ac:dyDescent="0.3">
      <c r="A4" s="37"/>
      <c r="B4" s="5">
        <v>1998</v>
      </c>
      <c r="C4" s="5">
        <v>1999</v>
      </c>
      <c r="D4" s="5">
        <v>2000</v>
      </c>
      <c r="E4" s="5">
        <v>2001</v>
      </c>
      <c r="F4" s="5">
        <v>2002</v>
      </c>
      <c r="G4" s="5">
        <v>2003</v>
      </c>
      <c r="H4" s="5">
        <v>2004</v>
      </c>
      <c r="I4" s="5">
        <v>2005</v>
      </c>
      <c r="J4" s="5">
        <v>2006</v>
      </c>
      <c r="K4" s="5">
        <v>2007</v>
      </c>
      <c r="L4" s="5">
        <v>2008</v>
      </c>
      <c r="M4" s="5">
        <v>2009</v>
      </c>
      <c r="N4" s="5">
        <v>2010</v>
      </c>
      <c r="O4" s="5">
        <v>2011</v>
      </c>
      <c r="P4" s="5">
        <v>2012</v>
      </c>
      <c r="Q4" s="5">
        <v>2013</v>
      </c>
      <c r="R4" s="5">
        <v>2014</v>
      </c>
      <c r="S4" s="5">
        <f>Tab_SF3A!S4</f>
        <v>2015</v>
      </c>
      <c r="T4" s="5">
        <f>Tab_SF3A!T4</f>
        <v>2016</v>
      </c>
      <c r="U4" s="171">
        <f>Tab_SF3A!U4</f>
        <v>2017</v>
      </c>
      <c r="V4" s="171">
        <v>2018</v>
      </c>
      <c r="X4" s="89" t="str">
        <f>IF(desc!$B$1=1,desc!$A224,IF(desc!$B$1=2,desc!$B224,IF(desc!$B$1=3,desc!$C224,desc!$D224)))</f>
        <v>Var. 17-18</v>
      </c>
    </row>
    <row r="5" spans="1:24" ht="13" x14ac:dyDescent="0.25">
      <c r="A5" s="34" t="str">
        <f>IF(desc!$B$1=1,desc!$A195,IF(desc!$B$1=2,desc!$B195,IF(desc!$B$1=3,desc!$C195,desc!$D195)))</f>
        <v>Numero di comunicazioni stabilite (in milioni di chiamate)</v>
      </c>
      <c r="B5" s="59"/>
      <c r="C5" s="59"/>
      <c r="D5" s="60"/>
      <c r="E5" s="60"/>
      <c r="F5" s="60"/>
      <c r="G5" s="60"/>
      <c r="H5" s="60"/>
      <c r="I5" s="60"/>
      <c r="J5" s="60"/>
      <c r="K5" s="60"/>
      <c r="L5" s="60"/>
      <c r="M5" s="60"/>
      <c r="N5" s="60"/>
      <c r="O5" s="60"/>
      <c r="P5" s="60"/>
      <c r="Q5" s="60"/>
      <c r="R5" s="60"/>
      <c r="S5" s="61"/>
      <c r="T5" s="61"/>
      <c r="U5" s="61"/>
      <c r="V5" s="174"/>
      <c r="X5" s="180"/>
    </row>
    <row r="6" spans="1:24" x14ac:dyDescent="0.25">
      <c r="A6" s="25" t="str">
        <f>IF(desc!$B$1=1,desc!$A196,IF(desc!$B$1=2,desc!$B196,IF(desc!$B$1=3,desc!$C196,desc!$D196)))</f>
        <v>A livello locale (zona urbana)</v>
      </c>
      <c r="B6" s="124">
        <v>2657</v>
      </c>
      <c r="C6" s="124">
        <v>3048</v>
      </c>
      <c r="D6" s="50">
        <v>3039</v>
      </c>
      <c r="E6" s="43">
        <v>2851</v>
      </c>
      <c r="F6" s="50">
        <v>2575</v>
      </c>
      <c r="G6" s="50">
        <v>2423</v>
      </c>
      <c r="H6" s="50">
        <v>2281</v>
      </c>
      <c r="I6" s="50">
        <v>2231.6914690000003</v>
      </c>
      <c r="J6" s="50">
        <v>1935.1102647999999</v>
      </c>
      <c r="K6" s="50">
        <v>1954.4662115999997</v>
      </c>
      <c r="L6" s="50">
        <v>1873.5516430000002</v>
      </c>
      <c r="M6" s="50">
        <v>1821.6196098</v>
      </c>
      <c r="N6" s="50">
        <v>1827.9931060000001</v>
      </c>
      <c r="O6" s="50">
        <v>1616.0977540000001</v>
      </c>
      <c r="P6" s="50">
        <v>1567.5627939999999</v>
      </c>
      <c r="Q6" s="50">
        <v>1319.9734719999999</v>
      </c>
      <c r="R6" s="50">
        <v>828.17179699999997</v>
      </c>
      <c r="S6" s="50">
        <f>Tab_SF3A!S6</f>
        <v>950.27586900000006</v>
      </c>
      <c r="T6" s="50">
        <f>Tab_SF3A!T6</f>
        <v>808.05617790000008</v>
      </c>
      <c r="U6" s="50">
        <f>Tab_SF3A!U6</f>
        <v>742.15672199999972</v>
      </c>
      <c r="V6" s="175" t="s">
        <v>17</v>
      </c>
      <c r="W6" s="136"/>
      <c r="X6" s="225" t="s">
        <v>17</v>
      </c>
    </row>
    <row r="7" spans="1:24" x14ac:dyDescent="0.25">
      <c r="A7" s="25" t="str">
        <f>IF(desc!$B$1=1,desc!$A197,IF(desc!$B$1=2,desc!$B197,IF(desc!$B$1=3,desc!$C197,desc!$D197)))</f>
        <v>A livello nazionale (zona interurbana)</v>
      </c>
      <c r="B7" s="125">
        <v>1830</v>
      </c>
      <c r="C7" s="125">
        <v>1628</v>
      </c>
      <c r="D7" s="43">
        <v>1224</v>
      </c>
      <c r="E7" s="43">
        <v>1320</v>
      </c>
      <c r="F7" s="43">
        <v>1341</v>
      </c>
      <c r="G7" s="50">
        <v>1364</v>
      </c>
      <c r="H7" s="50">
        <v>1521</v>
      </c>
      <c r="I7" s="50">
        <v>1453.4383209999992</v>
      </c>
      <c r="J7" s="50">
        <v>1371.5964125999997</v>
      </c>
      <c r="K7" s="50">
        <v>1140.2307554000001</v>
      </c>
      <c r="L7" s="50">
        <v>989.2925879999998</v>
      </c>
      <c r="M7" s="50">
        <v>953.9156553999992</v>
      </c>
      <c r="N7" s="50">
        <v>975.19240509999986</v>
      </c>
      <c r="O7" s="50">
        <v>942.05248300999915</v>
      </c>
      <c r="P7" s="50">
        <v>987.34890600000017</v>
      </c>
      <c r="Q7" s="50">
        <v>820.94304299999999</v>
      </c>
      <c r="R7" s="50">
        <v>500.52907899999968</v>
      </c>
      <c r="S7" s="50">
        <f>Tab_SF3A!S7</f>
        <v>510.53736199999958</v>
      </c>
      <c r="T7" s="50">
        <f>Tab_SF3A!T7</f>
        <v>445.21719709999991</v>
      </c>
      <c r="U7" s="50">
        <f>Tab_SF3A!U7</f>
        <v>493.94545100000028</v>
      </c>
      <c r="V7" s="175" t="s">
        <v>17</v>
      </c>
      <c r="W7" s="136"/>
      <c r="X7" s="225" t="s">
        <v>17</v>
      </c>
    </row>
    <row r="8" spans="1:24" x14ac:dyDescent="0.25">
      <c r="A8" s="132" t="str">
        <f>IF(desc!$B$1=1,desc!$A214,IF(desc!$B$1=2,desc!$B214,IF(desc!$B$1=3,desc!$C214,desc!$D214)))</f>
        <v>A livello nazionale (zona urbana e zona interurbana)</v>
      </c>
      <c r="B8" s="133">
        <f>SUM(B6:B7)</f>
        <v>4487</v>
      </c>
      <c r="C8" s="133">
        <f t="shared" ref="C8:U8" si="0">SUM(C6:C7)</f>
        <v>4676</v>
      </c>
      <c r="D8" s="133">
        <f t="shared" si="0"/>
        <v>4263</v>
      </c>
      <c r="E8" s="133">
        <f t="shared" si="0"/>
        <v>4171</v>
      </c>
      <c r="F8" s="133">
        <f t="shared" si="0"/>
        <v>3916</v>
      </c>
      <c r="G8" s="133">
        <f t="shared" si="0"/>
        <v>3787</v>
      </c>
      <c r="H8" s="133">
        <f t="shared" si="0"/>
        <v>3802</v>
      </c>
      <c r="I8" s="133">
        <f t="shared" si="0"/>
        <v>3685.1297899999995</v>
      </c>
      <c r="J8" s="133">
        <f t="shared" si="0"/>
        <v>3306.7066773999995</v>
      </c>
      <c r="K8" s="133">
        <f t="shared" si="0"/>
        <v>3094.6969669999999</v>
      </c>
      <c r="L8" s="133">
        <f t="shared" si="0"/>
        <v>2862.844231</v>
      </c>
      <c r="M8" s="133">
        <f t="shared" si="0"/>
        <v>2775.5352651999992</v>
      </c>
      <c r="N8" s="133">
        <f t="shared" si="0"/>
        <v>2803.1855111</v>
      </c>
      <c r="O8" s="133">
        <f t="shared" si="0"/>
        <v>2558.1502370099993</v>
      </c>
      <c r="P8" s="133">
        <f t="shared" si="0"/>
        <v>2554.9117000000001</v>
      </c>
      <c r="Q8" s="133">
        <f t="shared" si="0"/>
        <v>2140.9165149999999</v>
      </c>
      <c r="R8" s="133">
        <f t="shared" si="0"/>
        <v>1328.7008759999997</v>
      </c>
      <c r="S8" s="133">
        <f t="shared" si="0"/>
        <v>1460.8132309999996</v>
      </c>
      <c r="T8" s="133">
        <f t="shared" si="0"/>
        <v>1253.273375</v>
      </c>
      <c r="U8" s="133">
        <f t="shared" si="0"/>
        <v>1236.102173</v>
      </c>
      <c r="V8" s="176">
        <v>1064.2924230000001</v>
      </c>
      <c r="W8" s="136"/>
      <c r="X8" s="226">
        <f t="shared" ref="X8:X12" si="1">(V8-U8)/ABS(U8)</f>
        <v>-0.13899316233950176</v>
      </c>
    </row>
    <row r="9" spans="1:24" x14ac:dyDescent="0.25">
      <c r="A9" s="25" t="str">
        <f>IF(desc!$B$1=1,desc!$A199,IF(desc!$B$1=2,desc!$B199,IF(desc!$B$1=3,desc!$C199,desc!$D199)))</f>
        <v>A livello internazionale</v>
      </c>
      <c r="B9" s="54">
        <v>763</v>
      </c>
      <c r="C9" s="54">
        <v>595</v>
      </c>
      <c r="D9" s="43">
        <v>580</v>
      </c>
      <c r="E9" s="43">
        <v>550</v>
      </c>
      <c r="F9" s="43">
        <v>472</v>
      </c>
      <c r="G9" s="50">
        <v>541</v>
      </c>
      <c r="H9" s="50">
        <v>596</v>
      </c>
      <c r="I9" s="50">
        <v>461.19608299999999</v>
      </c>
      <c r="J9" s="50">
        <v>439.415458</v>
      </c>
      <c r="K9" s="50">
        <v>467.158142</v>
      </c>
      <c r="L9" s="50">
        <v>356.25812799999994</v>
      </c>
      <c r="M9" s="50">
        <v>341.7737841</v>
      </c>
      <c r="N9" s="50">
        <v>344.1063661</v>
      </c>
      <c r="O9" s="50">
        <v>334.45011101</v>
      </c>
      <c r="P9" s="50">
        <v>385.89803099999995</v>
      </c>
      <c r="Q9" s="50">
        <v>310.03344300000003</v>
      </c>
      <c r="R9" s="50">
        <v>163.39245670000003</v>
      </c>
      <c r="S9" s="50">
        <f>Tab_SF3A!S9</f>
        <v>197.23588100000006</v>
      </c>
      <c r="T9" s="50">
        <f>Tab_SF3A!T9</f>
        <v>157.955804</v>
      </c>
      <c r="U9" s="50">
        <f>Tab_SF3A!U9</f>
        <v>157.71436599999998</v>
      </c>
      <c r="V9" s="176">
        <v>96.601097000000053</v>
      </c>
      <c r="W9" s="136"/>
      <c r="X9" s="226">
        <f t="shared" si="1"/>
        <v>-0.38749335618544689</v>
      </c>
    </row>
    <row r="10" spans="1:24" x14ac:dyDescent="0.25">
      <c r="A10" s="25" t="str">
        <f>IF(desc!$B$1=1,desc!$A200,IF(desc!$B$1=2,desc!$B200,IF(desc!$B$1=3,desc!$C200,desc!$D200)))</f>
        <v>Dalla rete fissa verso la rete mobile</v>
      </c>
      <c r="B10" s="51">
        <v>425</v>
      </c>
      <c r="C10" s="51">
        <v>599</v>
      </c>
      <c r="D10" s="50">
        <v>754</v>
      </c>
      <c r="E10" s="50">
        <v>1031</v>
      </c>
      <c r="F10" s="50">
        <v>1051</v>
      </c>
      <c r="G10" s="50">
        <v>1121</v>
      </c>
      <c r="H10" s="50">
        <v>1149</v>
      </c>
      <c r="I10" s="50">
        <v>1126.0609590000001</v>
      </c>
      <c r="J10" s="50">
        <v>1111.9766079999999</v>
      </c>
      <c r="K10" s="50">
        <v>1094.971503</v>
      </c>
      <c r="L10" s="50">
        <v>1031.709016</v>
      </c>
      <c r="M10" s="50">
        <v>967.88273509999999</v>
      </c>
      <c r="N10" s="50">
        <v>990.88771699999984</v>
      </c>
      <c r="O10" s="50">
        <v>975.92706700000008</v>
      </c>
      <c r="P10" s="50">
        <v>1049.9691</v>
      </c>
      <c r="Q10" s="50">
        <v>859.83989370000018</v>
      </c>
      <c r="R10" s="50">
        <v>585.63325700000007</v>
      </c>
      <c r="S10" s="126">
        <f>Tab_SF3A!S10</f>
        <v>797.22150650000003</v>
      </c>
      <c r="T10" s="126">
        <f>Tab_SF3A!T10</f>
        <v>684.4908640000001</v>
      </c>
      <c r="U10" s="126">
        <f>Tab_SF3A!U10</f>
        <v>654.57823699999983</v>
      </c>
      <c r="V10" s="176">
        <v>567.35566849999964</v>
      </c>
      <c r="W10" s="137"/>
      <c r="X10" s="226">
        <f t="shared" si="1"/>
        <v>-0.13325002813987569</v>
      </c>
    </row>
    <row r="11" spans="1:24" s="100" customFormat="1" ht="26.5" customHeight="1" x14ac:dyDescent="0.25">
      <c r="A11" s="25" t="str">
        <f>IF(desc!$B$1=1,desc!$A201,IF(desc!$B$1=2,desc!$B201,IF(desc!$B$1=3,desc!$C201,desc!$D201)))</f>
        <v>Dalla rete fissa verso una rete indeterminata (fissa o mobile)</v>
      </c>
      <c r="B11" s="101" t="s">
        <v>16</v>
      </c>
      <c r="C11" s="101">
        <v>989</v>
      </c>
      <c r="D11" s="127">
        <v>47</v>
      </c>
      <c r="E11" s="127">
        <v>113</v>
      </c>
      <c r="F11" s="127">
        <v>124</v>
      </c>
      <c r="G11" s="127">
        <v>113</v>
      </c>
      <c r="H11" s="127">
        <v>219</v>
      </c>
      <c r="I11" s="127">
        <v>228.67891299999999</v>
      </c>
      <c r="J11" s="127">
        <v>283.32968399999987</v>
      </c>
      <c r="K11" s="127">
        <v>245.69527400000004</v>
      </c>
      <c r="L11" s="99">
        <v>206.21200000000002</v>
      </c>
      <c r="M11" s="99">
        <v>250.13837609999999</v>
      </c>
      <c r="N11" s="127">
        <v>165.87069199999996</v>
      </c>
      <c r="O11" s="127">
        <v>135.71020200000001</v>
      </c>
      <c r="P11" s="127">
        <v>97.50825399999998</v>
      </c>
      <c r="Q11" s="127">
        <v>62.243003000000002</v>
      </c>
      <c r="R11" s="127">
        <v>80.330355000000026</v>
      </c>
      <c r="S11" s="99">
        <f>Tab_SF3A!S11</f>
        <v>97.126053299999995</v>
      </c>
      <c r="T11" s="99">
        <f>Tab_SF3A!T11</f>
        <v>46.800281999999996</v>
      </c>
      <c r="U11" s="99">
        <f>Tab_SF3A!U11</f>
        <v>46.377717999999994</v>
      </c>
      <c r="V11" s="199">
        <v>64.748010000000008</v>
      </c>
      <c r="W11" s="138"/>
      <c r="X11" s="226">
        <f>(V11-U11)/ABS(U11)</f>
        <v>0.39610167969023435</v>
      </c>
    </row>
    <row r="12" spans="1:24" ht="13" x14ac:dyDescent="0.3">
      <c r="A12" s="25" t="str">
        <f>IF(desc!$B$1=1,desc!$A202,IF(desc!$B$1=2,desc!$B202,IF(desc!$B$1=3,desc!$C202,desc!$D202)))</f>
        <v>TOTALE</v>
      </c>
      <c r="B12" s="69">
        <v>5675</v>
      </c>
      <c r="C12" s="69">
        <v>6859</v>
      </c>
      <c r="D12" s="70">
        <v>5644</v>
      </c>
      <c r="E12" s="70">
        <v>5865</v>
      </c>
      <c r="F12" s="70">
        <v>5564</v>
      </c>
      <c r="G12" s="70">
        <v>5561</v>
      </c>
      <c r="H12" s="70">
        <v>5766</v>
      </c>
      <c r="I12" s="70">
        <v>5501.0657449999999</v>
      </c>
      <c r="J12" s="70">
        <v>5141.4284274000001</v>
      </c>
      <c r="K12" s="70">
        <v>4902.5218859999986</v>
      </c>
      <c r="L12" s="70">
        <v>4457.0233749999998</v>
      </c>
      <c r="M12" s="70">
        <v>4335.3301604999997</v>
      </c>
      <c r="N12" s="70">
        <v>4304.0502861999994</v>
      </c>
      <c r="O12" s="70">
        <v>4004.23761702</v>
      </c>
      <c r="P12" s="70">
        <v>4088.2870849999995</v>
      </c>
      <c r="Q12" s="70">
        <v>3373.0328547000004</v>
      </c>
      <c r="R12" s="70">
        <v>2158.0569446999998</v>
      </c>
      <c r="S12" s="70">
        <f>Tab_SF3A!S12</f>
        <v>2552.3966717999997</v>
      </c>
      <c r="T12" s="70">
        <f>Tab_SF3A!T12</f>
        <v>2142.5203250000009</v>
      </c>
      <c r="U12" s="70">
        <f>Tab_SF3A!U12</f>
        <v>2094.7724940000003</v>
      </c>
      <c r="V12" s="200">
        <v>1792.9971985000002</v>
      </c>
      <c r="W12" s="139"/>
      <c r="X12" s="227">
        <f t="shared" si="1"/>
        <v>-0.14406113139463442</v>
      </c>
    </row>
    <row r="13" spans="1:24" ht="13" x14ac:dyDescent="0.25">
      <c r="A13" s="34" t="str">
        <f>IF(desc!$B$1=1,desc!$A203,IF(desc!$B$1=2,desc!$B203,IF(desc!$B$1=3,desc!$C203,desc!$D203)))</f>
        <v>Durata delle comunicazioni (in milioni di minuti)</v>
      </c>
      <c r="B13" s="51"/>
      <c r="C13" s="52"/>
      <c r="D13" s="52"/>
      <c r="E13" s="52"/>
      <c r="F13" s="52"/>
      <c r="G13" s="52"/>
      <c r="H13" s="52"/>
      <c r="I13" s="52"/>
      <c r="J13" s="52"/>
      <c r="K13" s="52"/>
      <c r="L13" s="52"/>
      <c r="M13" s="52"/>
      <c r="N13" s="52"/>
      <c r="O13" s="52"/>
      <c r="P13" s="52"/>
      <c r="Q13" s="52"/>
      <c r="R13" s="52"/>
      <c r="S13" s="53"/>
      <c r="T13" s="53"/>
      <c r="U13" s="53"/>
      <c r="V13" s="176"/>
      <c r="W13" s="136"/>
      <c r="X13" s="226"/>
    </row>
    <row r="14" spans="1:24" x14ac:dyDescent="0.25">
      <c r="A14" s="25" t="str">
        <f>IF(desc!$B$1=1,desc!$A204,IF(desc!$B$1=2,desc!$B204,IF(desc!$B$1=3,desc!$C204,desc!$D204)))</f>
        <v>A livello locale (zona urbana)</v>
      </c>
      <c r="B14" s="51">
        <v>10269</v>
      </c>
      <c r="C14" s="51">
        <v>12323</v>
      </c>
      <c r="D14" s="50">
        <v>12503</v>
      </c>
      <c r="E14" s="50">
        <v>11930</v>
      </c>
      <c r="F14" s="50">
        <v>10672</v>
      </c>
      <c r="G14" s="50">
        <v>9516</v>
      </c>
      <c r="H14" s="50">
        <v>8665</v>
      </c>
      <c r="I14" s="50">
        <v>8352.4780843000026</v>
      </c>
      <c r="J14" s="50">
        <v>7244.3216270000003</v>
      </c>
      <c r="K14" s="50">
        <v>7499.9627916999989</v>
      </c>
      <c r="L14" s="50">
        <v>7329.8935680000013</v>
      </c>
      <c r="M14" s="50">
        <v>7222.7066182999988</v>
      </c>
      <c r="N14" s="50">
        <v>7149.0159949999988</v>
      </c>
      <c r="O14" s="50">
        <v>6407.3139360000005</v>
      </c>
      <c r="P14" s="50">
        <v>6196.9560531999996</v>
      </c>
      <c r="Q14" s="50">
        <v>5280.229328819999</v>
      </c>
      <c r="R14" s="50">
        <v>3673.2964339299997</v>
      </c>
      <c r="S14" s="50">
        <f>Tab_SF3A!S14</f>
        <v>4547.9268739999998</v>
      </c>
      <c r="T14" s="50">
        <f>Tab_SF3A!T14</f>
        <v>3975.2322796666704</v>
      </c>
      <c r="U14" s="50">
        <f>Tab_SF3A!U14</f>
        <v>2899.5398612934009</v>
      </c>
      <c r="V14" s="175" t="s">
        <v>17</v>
      </c>
      <c r="W14" s="136"/>
      <c r="X14" s="225" t="s">
        <v>17</v>
      </c>
    </row>
    <row r="15" spans="1:24" x14ac:dyDescent="0.25">
      <c r="A15" s="25" t="str">
        <f>IF(desc!$B$1=1,desc!$A205,IF(desc!$B$1=2,desc!$B205,IF(desc!$B$1=3,desc!$C205,desc!$D205)))</f>
        <v>A livello nazionale (zona interurbana)</v>
      </c>
      <c r="B15" s="51">
        <v>6591</v>
      </c>
      <c r="C15" s="51">
        <v>6172</v>
      </c>
      <c r="D15" s="50">
        <v>4710</v>
      </c>
      <c r="E15" s="50">
        <v>5310</v>
      </c>
      <c r="F15" s="50">
        <v>5542</v>
      </c>
      <c r="G15" s="50">
        <v>5123</v>
      </c>
      <c r="H15" s="50">
        <v>5303</v>
      </c>
      <c r="I15" s="50">
        <v>4914.470566500002</v>
      </c>
      <c r="J15" s="50">
        <v>5579.1821357999988</v>
      </c>
      <c r="K15" s="50">
        <v>4732.3132997000002</v>
      </c>
      <c r="L15" s="50">
        <v>3730.7793499999989</v>
      </c>
      <c r="M15" s="50">
        <v>3553.1662397</v>
      </c>
      <c r="N15" s="50">
        <v>3480.3426731000009</v>
      </c>
      <c r="O15" s="50">
        <v>3340.2557810100006</v>
      </c>
      <c r="P15" s="50">
        <v>3530.8539464200003</v>
      </c>
      <c r="Q15" s="50">
        <v>3061.6953151499993</v>
      </c>
      <c r="R15" s="50">
        <v>2774.6579582200011</v>
      </c>
      <c r="S15" s="50">
        <f>Tab_SF3A!S15</f>
        <v>2336.3578320000006</v>
      </c>
      <c r="T15" s="50">
        <f>Tab_SF3A!T15</f>
        <v>1985.8776278833302</v>
      </c>
      <c r="U15" s="50">
        <f>Tab_SF3A!U15</f>
        <v>2870.7014252532977</v>
      </c>
      <c r="V15" s="175" t="s">
        <v>17</v>
      </c>
      <c r="W15" s="136"/>
      <c r="X15" s="225" t="s">
        <v>17</v>
      </c>
    </row>
    <row r="16" spans="1:24" x14ac:dyDescent="0.25">
      <c r="A16" s="132" t="str">
        <f>IF(desc!$B$1=1,desc!$A214,IF(desc!$B$1=2,desc!$B214,IF(desc!$B$1=3,desc!$C214,desc!$D214)))</f>
        <v>A livello nazionale (zona urbana e zona interurbana)</v>
      </c>
      <c r="B16" s="134">
        <f>SUM(B14:B15)</f>
        <v>16860</v>
      </c>
      <c r="C16" s="134">
        <f t="shared" ref="C16:S16" si="2">SUM(C14:C15)</f>
        <v>18495</v>
      </c>
      <c r="D16" s="134">
        <f t="shared" si="2"/>
        <v>17213</v>
      </c>
      <c r="E16" s="134">
        <f t="shared" si="2"/>
        <v>17240</v>
      </c>
      <c r="F16" s="134">
        <f t="shared" si="2"/>
        <v>16214</v>
      </c>
      <c r="G16" s="134">
        <f t="shared" si="2"/>
        <v>14639</v>
      </c>
      <c r="H16" s="134">
        <f t="shared" si="2"/>
        <v>13968</v>
      </c>
      <c r="I16" s="134">
        <f t="shared" si="2"/>
        <v>13266.948650800005</v>
      </c>
      <c r="J16" s="134">
        <f t="shared" si="2"/>
        <v>12823.503762799999</v>
      </c>
      <c r="K16" s="134">
        <f t="shared" si="2"/>
        <v>12232.276091399999</v>
      </c>
      <c r="L16" s="134">
        <f t="shared" si="2"/>
        <v>11060.672918</v>
      </c>
      <c r="M16" s="134">
        <f t="shared" si="2"/>
        <v>10775.872857999999</v>
      </c>
      <c r="N16" s="134">
        <f t="shared" si="2"/>
        <v>10629.3586681</v>
      </c>
      <c r="O16" s="134">
        <f t="shared" si="2"/>
        <v>9747.5697170100011</v>
      </c>
      <c r="P16" s="134">
        <f t="shared" si="2"/>
        <v>9727.8099996199999</v>
      </c>
      <c r="Q16" s="134">
        <f t="shared" si="2"/>
        <v>8341.9246439699982</v>
      </c>
      <c r="R16" s="134">
        <f t="shared" si="2"/>
        <v>6447.9543921500008</v>
      </c>
      <c r="S16" s="134">
        <f t="shared" si="2"/>
        <v>6884.2847060000004</v>
      </c>
      <c r="T16" s="134">
        <f t="shared" ref="T16:U16" si="3">SUM(T14:T15)</f>
        <v>5961.1099075500006</v>
      </c>
      <c r="U16" s="134">
        <f t="shared" si="3"/>
        <v>5770.2412865466986</v>
      </c>
      <c r="V16" s="201">
        <v>4774.5765089833012</v>
      </c>
      <c r="W16" s="136"/>
      <c r="X16" s="226">
        <f t="shared" ref="X16:X20" si="4">(V16-U16)/ABS(U16)</f>
        <v>-0.17255167125936086</v>
      </c>
    </row>
    <row r="17" spans="1:24" x14ac:dyDescent="0.25">
      <c r="A17" s="25" t="str">
        <f>IF(desc!$B$1=1,desc!$A207,IF(desc!$B$1=2,desc!$B207,IF(desc!$B$1=3,desc!$C207,desc!$D207)))</f>
        <v>A livello internazionale</v>
      </c>
      <c r="B17" s="51">
        <v>2034</v>
      </c>
      <c r="C17" s="51">
        <v>2162</v>
      </c>
      <c r="D17" s="50">
        <v>2387</v>
      </c>
      <c r="E17" s="50">
        <v>2539</v>
      </c>
      <c r="F17" s="50">
        <v>2403</v>
      </c>
      <c r="G17" s="50">
        <v>2472</v>
      </c>
      <c r="H17" s="50">
        <v>2685</v>
      </c>
      <c r="I17" s="50">
        <v>2347.6864309000002</v>
      </c>
      <c r="J17" s="50">
        <v>2255.6578178999998</v>
      </c>
      <c r="K17" s="50">
        <v>2411.2378533000001</v>
      </c>
      <c r="L17" s="50">
        <v>2030.2210330000003</v>
      </c>
      <c r="M17" s="50">
        <v>1921.6035968000001</v>
      </c>
      <c r="N17" s="50">
        <v>1800.1330330999999</v>
      </c>
      <c r="O17" s="50">
        <v>1732.02012801</v>
      </c>
      <c r="P17" s="50">
        <v>1890.2552160169998</v>
      </c>
      <c r="Q17" s="50">
        <v>1556.47435423</v>
      </c>
      <c r="R17" s="50">
        <v>1250.06254502</v>
      </c>
      <c r="S17" s="50">
        <f>Tab_SF3A!S17</f>
        <v>1244.6166979999998</v>
      </c>
      <c r="T17" s="50">
        <f>Tab_SF3A!T17</f>
        <v>1418.0139642000026</v>
      </c>
      <c r="U17" s="50">
        <f>Tab_SF3A!U17</f>
        <v>959.56454787659959</v>
      </c>
      <c r="V17" s="176">
        <v>696.74847591669982</v>
      </c>
      <c r="W17" s="136"/>
      <c r="X17" s="226">
        <f t="shared" si="4"/>
        <v>-0.27389097746626839</v>
      </c>
    </row>
    <row r="18" spans="1:24" x14ac:dyDescent="0.25">
      <c r="A18" s="25" t="str">
        <f>IF(desc!$B$1=1,desc!$A208,IF(desc!$B$1=2,desc!$B208,IF(desc!$B$1=3,desc!$C208,desc!$D208)))</f>
        <v>Dalla rete fissa verso la rete mobile</v>
      </c>
      <c r="B18" s="51">
        <v>793</v>
      </c>
      <c r="C18" s="51">
        <v>1124</v>
      </c>
      <c r="D18" s="50">
        <v>1544</v>
      </c>
      <c r="E18" s="50">
        <v>2032</v>
      </c>
      <c r="F18" s="50">
        <v>2205</v>
      </c>
      <c r="G18" s="50">
        <v>2365</v>
      </c>
      <c r="H18" s="50">
        <v>2422</v>
      </c>
      <c r="I18" s="50">
        <v>2505.8501308170003</v>
      </c>
      <c r="J18" s="50">
        <v>2473.0848895999993</v>
      </c>
      <c r="K18" s="50">
        <v>2234.1122778000004</v>
      </c>
      <c r="L18" s="50">
        <v>1991.8638349999999</v>
      </c>
      <c r="M18" s="50">
        <v>2179.7318466000002</v>
      </c>
      <c r="N18" s="50">
        <v>2136.9587286000001</v>
      </c>
      <c r="O18" s="50">
        <v>2151.5687674999995</v>
      </c>
      <c r="P18" s="50">
        <v>2247.9188198924057</v>
      </c>
      <c r="Q18" s="50">
        <v>1913.8115818500003</v>
      </c>
      <c r="R18" s="50">
        <v>1640.6582561499999</v>
      </c>
      <c r="S18" s="50">
        <f>Tab_SF3A!S18</f>
        <v>2215.5906629000001</v>
      </c>
      <c r="T18" s="50">
        <f>Tab_SF3A!T18</f>
        <v>2254.2806489666636</v>
      </c>
      <c r="U18" s="50">
        <f>Tab_SF3A!U18</f>
        <v>2133.6161720566001</v>
      </c>
      <c r="V18" s="176">
        <v>1764.2628629833009</v>
      </c>
      <c r="W18" s="136"/>
      <c r="X18" s="226">
        <f t="shared" si="4"/>
        <v>-0.17311141240426495</v>
      </c>
    </row>
    <row r="19" spans="1:24" s="100" customFormat="1" ht="26.5" customHeight="1" x14ac:dyDescent="0.25">
      <c r="A19" s="25" t="str">
        <f>IF(desc!$B$1=1,desc!$A209,IF(desc!$B$1=2,desc!$B209,IF(desc!$B$1=3,desc!$C209,desc!$D209)))</f>
        <v>Dalla rete fissa verso una rete indeterminata (fissa o mobile)</v>
      </c>
      <c r="B19" s="101" t="s">
        <v>16</v>
      </c>
      <c r="C19" s="101">
        <v>140</v>
      </c>
      <c r="D19" s="99">
        <v>116</v>
      </c>
      <c r="E19" s="99">
        <v>558</v>
      </c>
      <c r="F19" s="99">
        <v>207</v>
      </c>
      <c r="G19" s="99">
        <v>93</v>
      </c>
      <c r="H19" s="99">
        <v>498</v>
      </c>
      <c r="I19" s="99">
        <v>368.81738199999995</v>
      </c>
      <c r="J19" s="99">
        <v>561.00171</v>
      </c>
      <c r="K19" s="99">
        <v>489.41282400000006</v>
      </c>
      <c r="L19" s="99">
        <v>280.45429999999999</v>
      </c>
      <c r="M19" s="99">
        <v>216.36822810000001</v>
      </c>
      <c r="N19" s="99">
        <v>231.19869600000001</v>
      </c>
      <c r="O19" s="99">
        <v>183.27856370000001</v>
      </c>
      <c r="P19" s="99">
        <v>212.14789799999997</v>
      </c>
      <c r="Q19" s="99">
        <v>149.54450599999998</v>
      </c>
      <c r="R19" s="99">
        <v>177.16946100000004</v>
      </c>
      <c r="S19" s="99">
        <f>Tab_SF3A!S19</f>
        <v>167.81105199999996</v>
      </c>
      <c r="T19" s="99">
        <f>Tab_SF3A!T19</f>
        <v>146.28714200000002</v>
      </c>
      <c r="U19" s="99">
        <f>Tab_SF3A!U19</f>
        <v>151.98797199999996</v>
      </c>
      <c r="V19" s="199">
        <v>143.38273799999999</v>
      </c>
      <c r="W19" s="138"/>
      <c r="X19" s="226">
        <f t="shared" si="4"/>
        <v>-5.6617861839751177E-2</v>
      </c>
    </row>
    <row r="20" spans="1:24" ht="13" x14ac:dyDescent="0.3">
      <c r="A20" s="25" t="str">
        <f>IF(desc!$B$1=1,desc!$A210,IF(desc!$B$1=2,desc!$B210,IF(desc!$B$1=3,desc!$C210,desc!$D210)))</f>
        <v>TOTALE</v>
      </c>
      <c r="B20" s="71">
        <v>19687</v>
      </c>
      <c r="C20" s="71">
        <v>21920</v>
      </c>
      <c r="D20" s="72">
        <v>21260</v>
      </c>
      <c r="E20" s="72">
        <v>22369</v>
      </c>
      <c r="F20" s="72">
        <v>21029</v>
      </c>
      <c r="G20" s="72">
        <v>19570</v>
      </c>
      <c r="H20" s="70">
        <v>19573</v>
      </c>
      <c r="I20" s="70">
        <v>18489.302594517008</v>
      </c>
      <c r="J20" s="70">
        <v>18113.248180300001</v>
      </c>
      <c r="K20" s="70">
        <v>17367.039046499998</v>
      </c>
      <c r="L20" s="70">
        <v>15363.212086000001</v>
      </c>
      <c r="M20" s="70">
        <v>15093.576529499998</v>
      </c>
      <c r="N20" s="70">
        <v>14797.649125800001</v>
      </c>
      <c r="O20" s="70">
        <v>13814.437176220001</v>
      </c>
      <c r="P20" s="70">
        <v>14078.131933529407</v>
      </c>
      <c r="Q20" s="70">
        <v>11961.75508605</v>
      </c>
      <c r="R20" s="70">
        <v>9515.8446543199989</v>
      </c>
      <c r="S20" s="70">
        <f>Tab_SF3A!S20</f>
        <v>10512.303118899999</v>
      </c>
      <c r="T20" s="70">
        <f>Tab_SF3A!T20</f>
        <v>9779.6916627166665</v>
      </c>
      <c r="U20" s="70">
        <f>Tab_SF3A!U20</f>
        <v>9015.4099784799</v>
      </c>
      <c r="V20" s="200">
        <v>7378.9705858833013</v>
      </c>
      <c r="W20" s="139"/>
      <c r="X20" s="227">
        <f t="shared" si="4"/>
        <v>-0.18151580421776015</v>
      </c>
    </row>
    <row r="21" spans="1:24" ht="13" x14ac:dyDescent="0.25">
      <c r="A21" s="34" t="str">
        <f>IF(desc!$B$1=1,desc!$A211,IF(desc!$B$1=2,desc!$B211,IF(desc!$B$1=3,desc!$C211,desc!$D211)))</f>
        <v>Durata media di una comunicazione (in minuti)</v>
      </c>
      <c r="B21" s="54"/>
      <c r="C21" s="62"/>
      <c r="D21" s="62"/>
      <c r="E21" s="62"/>
      <c r="F21" s="62"/>
      <c r="G21" s="62"/>
      <c r="H21" s="52"/>
      <c r="I21" s="52"/>
      <c r="J21" s="52"/>
      <c r="K21" s="52"/>
      <c r="L21" s="52"/>
      <c r="M21" s="52"/>
      <c r="N21" s="52"/>
      <c r="O21" s="52"/>
      <c r="P21" s="52"/>
      <c r="Q21" s="52"/>
      <c r="R21" s="52"/>
      <c r="S21" s="53"/>
      <c r="T21" s="53"/>
      <c r="U21" s="53"/>
      <c r="V21" s="202"/>
      <c r="W21" s="140"/>
      <c r="X21" s="226"/>
    </row>
    <row r="22" spans="1:24" x14ac:dyDescent="0.25">
      <c r="A22" s="25" t="str">
        <f>IF(desc!$B$1=1,desc!A212,IF(desc!$B$1=2,desc!$B212,IF(desc!$B$1=3,desc!$C212,desc!$D212)))</f>
        <v>A livello locale (zona urbana)</v>
      </c>
      <c r="B22" s="55">
        <v>3.86</v>
      </c>
      <c r="C22" s="55">
        <v>4.04</v>
      </c>
      <c r="D22" s="41">
        <v>4.1100000000000003</v>
      </c>
      <c r="E22" s="41">
        <v>4.2</v>
      </c>
      <c r="F22" s="41">
        <v>4.1399999999999997</v>
      </c>
      <c r="G22" s="41">
        <v>3.93</v>
      </c>
      <c r="H22" s="56">
        <v>3.8</v>
      </c>
      <c r="I22" s="56">
        <v>3.7426670309595567</v>
      </c>
      <c r="J22" s="56">
        <v>3.7436221381155894</v>
      </c>
      <c r="K22" s="56">
        <v>3.8373458426586184</v>
      </c>
      <c r="L22" s="56">
        <v>3.9122986523409113</v>
      </c>
      <c r="M22" s="56">
        <v>3.9649916917028563</v>
      </c>
      <c r="N22" s="56">
        <v>3.9108550089903886</v>
      </c>
      <c r="O22" s="56">
        <v>3.9646821611757526</v>
      </c>
      <c r="P22" s="56">
        <v>3.9532426241037717</v>
      </c>
      <c r="Q22" s="56">
        <v>4.0002541269405141</v>
      </c>
      <c r="R22" s="56">
        <v>4.4354280684711602</v>
      </c>
      <c r="S22" s="56">
        <f>Tab_SF3A!S22</f>
        <v>4.7859016758848156</v>
      </c>
      <c r="T22" s="56">
        <f>Tab_SF3A!T22</f>
        <v>4.9194998917001289</v>
      </c>
      <c r="U22" s="56">
        <f>Tab_SF3A!U22</f>
        <v>3.9069104615526236</v>
      </c>
      <c r="V22" s="175" t="s">
        <v>17</v>
      </c>
      <c r="W22" s="141"/>
      <c r="X22" s="225" t="s">
        <v>17</v>
      </c>
    </row>
    <row r="23" spans="1:24" x14ac:dyDescent="0.25">
      <c r="A23" s="25" t="str">
        <f>IF(desc!$B$1=1,desc!$A213,IF(desc!$B$1=2,desc!$B213,IF(desc!$B$1=3,desc!$C213,desc!$D213)))</f>
        <v>A livello nazionale (zona interurbana)</v>
      </c>
      <c r="B23" s="55">
        <v>3.6</v>
      </c>
      <c r="C23" s="55">
        <v>3.79</v>
      </c>
      <c r="D23" s="41">
        <v>3.85</v>
      </c>
      <c r="E23" s="41">
        <v>4.05</v>
      </c>
      <c r="F23" s="41">
        <v>4.13</v>
      </c>
      <c r="G23" s="41">
        <v>3.76</v>
      </c>
      <c r="H23" s="56">
        <v>3.49</v>
      </c>
      <c r="I23" s="56">
        <v>3.3812721843736253</v>
      </c>
      <c r="J23" s="56">
        <v>4.0676558239344587</v>
      </c>
      <c r="K23" s="56">
        <v>4.1503119235192658</v>
      </c>
      <c r="L23" s="56">
        <v>3.7711586999173998</v>
      </c>
      <c r="M23" s="56">
        <v>3.7248222309655605</v>
      </c>
      <c r="N23" s="56">
        <v>3.5688779515700939</v>
      </c>
      <c r="O23" s="56">
        <v>3.5457215402027091</v>
      </c>
      <c r="P23" s="56">
        <v>3.5760954663173545</v>
      </c>
      <c r="Q23" s="56">
        <v>3.7294856704815262</v>
      </c>
      <c r="R23" s="56">
        <v>5.5434500704004108</v>
      </c>
      <c r="S23" s="56">
        <f>Tab_SF3A!S23</f>
        <v>4.5762719947614778</v>
      </c>
      <c r="T23" s="56">
        <f>Tab_SF3A!T23</f>
        <v>4.460469273915499</v>
      </c>
      <c r="U23" s="56">
        <f>Tab_SF3A!U23</f>
        <v>5.8117782428029612</v>
      </c>
      <c r="V23" s="175" t="s">
        <v>17</v>
      </c>
      <c r="W23" s="141"/>
      <c r="X23" s="225" t="s">
        <v>17</v>
      </c>
    </row>
    <row r="24" spans="1:24" x14ac:dyDescent="0.25">
      <c r="A24" s="132" t="str">
        <f>IF(desc!$B$1=1,desc!$A214,IF(desc!$B$1=2,desc!$B214,IF(desc!$B$1=3,desc!$C214,desc!$D214)))</f>
        <v>A livello nazionale (zona urbana e zona interurbana)</v>
      </c>
      <c r="B24" s="204">
        <f>AVERAGE(B22:B23)</f>
        <v>3.73</v>
      </c>
      <c r="C24" s="204">
        <f t="shared" ref="C24:U24" si="5">AVERAGE(C22:C23)</f>
        <v>3.915</v>
      </c>
      <c r="D24" s="204">
        <f t="shared" si="5"/>
        <v>3.9800000000000004</v>
      </c>
      <c r="E24" s="204">
        <f t="shared" si="5"/>
        <v>4.125</v>
      </c>
      <c r="F24" s="204">
        <f t="shared" si="5"/>
        <v>4.1349999999999998</v>
      </c>
      <c r="G24" s="204">
        <f t="shared" si="5"/>
        <v>3.8449999999999998</v>
      </c>
      <c r="H24" s="204">
        <f t="shared" si="5"/>
        <v>3.645</v>
      </c>
      <c r="I24" s="204">
        <f t="shared" si="5"/>
        <v>3.5619696076665912</v>
      </c>
      <c r="J24" s="204">
        <f t="shared" si="5"/>
        <v>3.905638981025024</v>
      </c>
      <c r="K24" s="204">
        <f t="shared" si="5"/>
        <v>3.9938288830889421</v>
      </c>
      <c r="L24" s="204">
        <f t="shared" si="5"/>
        <v>3.8417286761291556</v>
      </c>
      <c r="M24" s="204">
        <f t="shared" si="5"/>
        <v>3.8449069613342086</v>
      </c>
      <c r="N24" s="204">
        <f t="shared" si="5"/>
        <v>3.7398664802802415</v>
      </c>
      <c r="O24" s="204">
        <f t="shared" si="5"/>
        <v>3.7552018506892306</v>
      </c>
      <c r="P24" s="204">
        <f t="shared" si="5"/>
        <v>3.7646690452105629</v>
      </c>
      <c r="Q24" s="204">
        <f t="shared" si="5"/>
        <v>3.8648698987110199</v>
      </c>
      <c r="R24" s="204">
        <f t="shared" si="5"/>
        <v>4.989439069435786</v>
      </c>
      <c r="S24" s="204">
        <f t="shared" si="5"/>
        <v>4.6810868353231463</v>
      </c>
      <c r="T24" s="204">
        <f t="shared" si="5"/>
        <v>4.6899845828078135</v>
      </c>
      <c r="U24" s="204">
        <f t="shared" si="5"/>
        <v>4.8593443521777928</v>
      </c>
      <c r="V24" s="218">
        <v>4.4861509917780378</v>
      </c>
      <c r="W24" s="141"/>
      <c r="X24" s="226">
        <f>(V24-U24)/ABS(U24)</f>
        <v>-7.6799118019389281E-2</v>
      </c>
    </row>
    <row r="25" spans="1:24" x14ac:dyDescent="0.25">
      <c r="A25" s="25" t="str">
        <f>IF(desc!$B$1=1,desc!$A215,IF(desc!$B$1=2,desc!$B215,IF(desc!$B$1=3,desc!$C215,desc!$D215)))</f>
        <v>A livello internazionale</v>
      </c>
      <c r="B25" s="57">
        <v>2.67</v>
      </c>
      <c r="C25" s="57">
        <v>3.63</v>
      </c>
      <c r="D25" s="56">
        <v>4.1100000000000003</v>
      </c>
      <c r="E25" s="56">
        <v>4.58</v>
      </c>
      <c r="F25" s="56">
        <v>5.09</v>
      </c>
      <c r="G25" s="56">
        <v>4.57</v>
      </c>
      <c r="H25" s="56">
        <v>4.51</v>
      </c>
      <c r="I25" s="56">
        <v>5.090430117334714</v>
      </c>
      <c r="J25" s="56">
        <v>5.1333146725575594</v>
      </c>
      <c r="K25" s="56">
        <v>5.1615023618704265</v>
      </c>
      <c r="L25" s="56">
        <v>5.6987360383816998</v>
      </c>
      <c r="M25" s="56">
        <v>5.6224429321289193</v>
      </c>
      <c r="N25" s="56">
        <v>5.2313273174866728</v>
      </c>
      <c r="O25" s="56">
        <v>5.1787099809281063</v>
      </c>
      <c r="P25" s="56">
        <v>4.8983282218846051</v>
      </c>
      <c r="Q25" s="56">
        <v>5.0203434157585374</v>
      </c>
      <c r="R25" s="56">
        <v>7.6506747634941448</v>
      </c>
      <c r="S25" s="56">
        <f>Tab_SF3A!S25</f>
        <v>6.3102955288343274</v>
      </c>
      <c r="T25" s="56">
        <f>Tab_SF3A!T25</f>
        <v>8.9772830645716741</v>
      </c>
      <c r="U25" s="56">
        <f>Tab_SF3A!U25</f>
        <v>6.0841924056341172</v>
      </c>
      <c r="V25" s="203">
        <v>7.2126352345325788</v>
      </c>
      <c r="W25" s="141"/>
      <c r="X25" s="226">
        <f t="shared" ref="X25:X28" si="6">(V25-U25)/ABS(U25)</f>
        <v>0.18547125956330618</v>
      </c>
    </row>
    <row r="26" spans="1:24" x14ac:dyDescent="0.25">
      <c r="A26" s="25" t="str">
        <f>IF(desc!$B$1=1,desc!$A216,IF(desc!$B$1=2,desc!$B216,IF(desc!$B$1=3,desc!$C216,desc!$D216)))</f>
        <v>Dalla rete fissa verso la rete mobile</v>
      </c>
      <c r="B26" s="57">
        <v>1.87</v>
      </c>
      <c r="C26" s="57">
        <v>1.88</v>
      </c>
      <c r="D26" s="56">
        <v>2.0499999999999998</v>
      </c>
      <c r="E26" s="56">
        <v>2.11</v>
      </c>
      <c r="F26" s="56">
        <v>2.1</v>
      </c>
      <c r="G26" s="56">
        <v>2.11</v>
      </c>
      <c r="H26" s="56">
        <v>2.11</v>
      </c>
      <c r="I26" s="56">
        <v>2.2253236921048427</v>
      </c>
      <c r="J26" s="56">
        <v>2.2240439878030234</v>
      </c>
      <c r="K26" s="56">
        <v>2.0403382843105828</v>
      </c>
      <c r="L26" s="56">
        <v>1.9306449823639031</v>
      </c>
      <c r="M26" s="56">
        <v>2.2520619157183273</v>
      </c>
      <c r="N26" s="56">
        <v>2.1566103726361967</v>
      </c>
      <c r="O26" s="56">
        <v>2.2046409411657391</v>
      </c>
      <c r="P26" s="56">
        <v>2.1409380713131516</v>
      </c>
      <c r="Q26" s="56">
        <v>2.2257766775796202</v>
      </c>
      <c r="R26" s="56">
        <v>2.8015114178360259</v>
      </c>
      <c r="S26" s="56">
        <f>Tab_SF3A!S26</f>
        <v>2.7791406087713213</v>
      </c>
      <c r="T26" s="56">
        <f>Tab_SF3A!T26</f>
        <v>3.2933684984386633</v>
      </c>
      <c r="U26" s="56">
        <f>Tab_SF3A!U26</f>
        <v>3.2595281227728941</v>
      </c>
      <c r="V26" s="177">
        <v>3.1096241051891456</v>
      </c>
      <c r="W26" s="141"/>
      <c r="X26" s="226">
        <f t="shared" si="6"/>
        <v>-4.5989484347883011E-2</v>
      </c>
    </row>
    <row r="27" spans="1:24" s="100" customFormat="1" ht="26.5" customHeight="1" x14ac:dyDescent="0.25">
      <c r="A27" s="25" t="str">
        <f>IF(desc!$B$1=1,desc!$A217,IF(desc!$B$1=2,desc!$B217,IF(desc!$B$1=3,desc!$C217,desc!$D217)))</f>
        <v>Dalla rete fissa verso una rete indeterminata (fissa o mobile)</v>
      </c>
      <c r="B27" s="102" t="s">
        <v>16</v>
      </c>
      <c r="C27" s="102">
        <v>2.62</v>
      </c>
      <c r="D27" s="103">
        <v>2.4900000000000002</v>
      </c>
      <c r="E27" s="103">
        <v>3.1</v>
      </c>
      <c r="F27" s="103">
        <v>1.67</v>
      </c>
      <c r="G27" s="103">
        <v>0.83</v>
      </c>
      <c r="H27" s="103">
        <v>2.27</v>
      </c>
      <c r="I27" s="103">
        <v>1.6128176278326107</v>
      </c>
      <c r="J27" s="103">
        <v>1.9800315381003293</v>
      </c>
      <c r="K27" s="103">
        <v>1.9919505004398252</v>
      </c>
      <c r="L27" s="103">
        <v>1.3600289992822918</v>
      </c>
      <c r="M27" s="103">
        <v>0.8649941343406683</v>
      </c>
      <c r="N27" s="103">
        <v>1.3938489868963715</v>
      </c>
      <c r="O27" s="103">
        <v>1.3505142649481872</v>
      </c>
      <c r="P27" s="103">
        <v>2.1756916906747197</v>
      </c>
      <c r="Q27" s="103">
        <v>2.4025914366631698</v>
      </c>
      <c r="R27" s="103">
        <v>2.2055107437281958</v>
      </c>
      <c r="S27" s="103">
        <f>Tab_SF3A!S27</f>
        <v>1.7277655819254829</v>
      </c>
      <c r="T27" s="103">
        <f>Tab_SF3A!T27</f>
        <v>3.1257747976817751</v>
      </c>
      <c r="U27" s="103">
        <f>Tab_SF3A!U27</f>
        <v>3.2771765958816683</v>
      </c>
      <c r="V27" s="178">
        <v>2.2144732787926604</v>
      </c>
      <c r="W27" s="142"/>
      <c r="X27" s="226">
        <f t="shared" si="6"/>
        <v>-0.32427404688062156</v>
      </c>
    </row>
    <row r="28" spans="1:24" ht="13" x14ac:dyDescent="0.3">
      <c r="A28" s="81" t="str">
        <f>IF(desc!$B$1=1,desc!$A218,IF(desc!$B$1=2,desc!$B218,IF(desc!$B$1=3,desc!$C218,desc!$D218)))</f>
        <v>TOTALE</v>
      </c>
      <c r="B28" s="84">
        <v>3.47</v>
      </c>
      <c r="C28" s="84">
        <v>3.7</v>
      </c>
      <c r="D28" s="85">
        <v>3.77</v>
      </c>
      <c r="E28" s="85">
        <v>3.83</v>
      </c>
      <c r="F28" s="85">
        <v>3.78</v>
      </c>
      <c r="G28" s="85">
        <v>3.52</v>
      </c>
      <c r="H28" s="85">
        <v>3.39</v>
      </c>
      <c r="I28" s="85">
        <v>3.3610401059689585</v>
      </c>
      <c r="J28" s="85">
        <v>3.5229991890521752</v>
      </c>
      <c r="K28" s="85">
        <v>3.5424704775096649</v>
      </c>
      <c r="L28" s="85">
        <v>3.4469669089406563</v>
      </c>
      <c r="M28" s="85">
        <v>3.4815287350016346</v>
      </c>
      <c r="N28" s="85">
        <v>3.4380753341208496</v>
      </c>
      <c r="O28" s="85">
        <v>3.4499543976865352</v>
      </c>
      <c r="P28" s="85">
        <v>3.4435282162992742</v>
      </c>
      <c r="Q28" s="85">
        <v>3.5462907126393484</v>
      </c>
      <c r="R28" s="85">
        <v>4.4094502129288502</v>
      </c>
      <c r="S28" s="85">
        <f>Tab_SF3A!S28</f>
        <v>4.118600856616272</v>
      </c>
      <c r="T28" s="85">
        <f>Tab_SF3A!T28</f>
        <v>4.5645735765501607</v>
      </c>
      <c r="U28" s="85">
        <f>Tab_SF3A!U28</f>
        <v>4.3037656854395854</v>
      </c>
      <c r="V28" s="179">
        <v>4.1154389934666149</v>
      </c>
      <c r="W28" s="143"/>
      <c r="X28" s="228">
        <f t="shared" si="6"/>
        <v>-4.3758583932697263E-2</v>
      </c>
    </row>
    <row r="29" spans="1:24" x14ac:dyDescent="0.25">
      <c r="A29" s="58" t="str">
        <f>IF(desc!$B$1=1,desc!$A219,IF(desc!$B$1=2,desc!$B219,IF(desc!$B$1=3,desc!$C219,desc!$D219)))</f>
        <v>Utili indicazioni:</v>
      </c>
    </row>
    <row r="30" spans="1:24" x14ac:dyDescent="0.25">
      <c r="A30" s="58" t="str">
        <f>IF(desc!$B$1=1,desc!$A220,IF(desc!$B$1=2,desc!$B220,IF(desc!$B$1=3,desc!$C220,desc!$D220)))</f>
        <v xml:space="preserve">a) Informazione non rilevata prima del 1999. </v>
      </c>
    </row>
    <row r="31" spans="1:24" x14ac:dyDescent="0.25">
      <c r="A31" s="58" t="str">
        <f>IF(desc!$B$1=1,desc!$A221,IF(desc!$B$1=2,desc!$B221,IF(desc!$B$1=3,desc!$C221,desc!$D221)))</f>
        <v>b) Informazione non rileverà pìu da 2018.</v>
      </c>
    </row>
    <row r="32" spans="1:24" ht="15.75" customHeight="1" x14ac:dyDescent="0.25">
      <c r="A32" s="94" t="str">
        <f>IF(desc!$B$1=1,desc!$A222,IF(desc!$B$1=2,desc!$B222,IF(desc!$B$1=3,desc!$C222,desc!$D222)))</f>
        <v xml:space="preserve">Osservazione: </v>
      </c>
    </row>
    <row r="33" spans="1:1" ht="20" x14ac:dyDescent="0.25">
      <c r="A33" s="195" t="str">
        <f>IF(desc!$B$1=1,desc!$A223,IF(desc!$B$1=2,desc!$B223,IF(desc!$B$1=3,desc!$C223,desc!$D223)))</f>
        <v xml:space="preserve">- In questa tabella, a causa di arrotondamenti, le somme non corrispondono sempre esattamente alla somma degli elementi che la compongono. </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29"/>
  <sheetViews>
    <sheetView showGridLines="0" workbookViewId="0">
      <pane xSplit="1" ySplit="4" topLeftCell="B6"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4.81640625" style="3" customWidth="1"/>
    <col min="2" max="13" width="11.54296875" style="3" customWidth="1"/>
    <col min="14" max="16384" width="11.54296875" style="3"/>
  </cols>
  <sheetData>
    <row r="1" spans="1:23" ht="34.9" customHeight="1" x14ac:dyDescent="0.25">
      <c r="A1" s="97" t="str">
        <f>IF(desc!$B$1=1,desc!$A225,IF(desc!$B$1=2,desc!$B225,IF(desc!$B$1=3,desc!$C225,desc!$D225)))</f>
        <v>Tabella SF3B: Trasmissione vocale e trasmissione dati su collegamenti privati (ISDN, PSTN o VoIP)</v>
      </c>
    </row>
    <row r="2" spans="1:23" ht="39" customHeight="1" x14ac:dyDescent="0.25">
      <c r="A2" s="97" t="str">
        <f>IF(desc!$B$1=1,desc!$A226,IF(desc!$B$1=2,desc!$B226,IF(desc!$B$1=3,desc!$C226,desc!$D226)))</f>
        <v>Ripartizione in funzione dell'utilizzazione, o meno, della preselezione e dell'accesso tramite "Voice over Internet Protocol" (VoIP) (a)</v>
      </c>
      <c r="B2" s="4"/>
      <c r="C2" s="4"/>
      <c r="D2" s="4"/>
      <c r="E2" s="4"/>
      <c r="F2" s="4"/>
      <c r="G2" s="4"/>
      <c r="H2" s="4"/>
      <c r="I2" s="4"/>
      <c r="J2" s="4"/>
      <c r="K2" s="4"/>
      <c r="L2" s="4"/>
      <c r="M2" s="4"/>
      <c r="N2" s="4"/>
      <c r="O2" s="4"/>
      <c r="P2" s="4"/>
      <c r="Q2" s="4"/>
    </row>
    <row r="3" spans="1:23" ht="4.9000000000000004" customHeight="1" x14ac:dyDescent="0.25">
      <c r="A3" s="9"/>
      <c r="B3" s="4"/>
      <c r="C3" s="4"/>
      <c r="D3" s="4"/>
      <c r="E3" s="4"/>
      <c r="F3" s="4"/>
      <c r="G3" s="4"/>
      <c r="H3" s="4"/>
      <c r="I3" s="4"/>
      <c r="J3" s="4"/>
      <c r="K3" s="4"/>
      <c r="L3" s="4"/>
      <c r="M3" s="4"/>
      <c r="N3" s="4"/>
      <c r="O3" s="4"/>
      <c r="P3" s="4"/>
      <c r="Q3" s="4"/>
    </row>
    <row r="4" spans="1:23" ht="13.15" customHeight="1" x14ac:dyDescent="0.3">
      <c r="A4" s="37"/>
      <c r="B4" s="5">
        <v>1999</v>
      </c>
      <c r="C4" s="5">
        <v>2000</v>
      </c>
      <c r="D4" s="5">
        <v>2001</v>
      </c>
      <c r="E4" s="5">
        <v>2002</v>
      </c>
      <c r="F4" s="5">
        <v>2003</v>
      </c>
      <c r="G4" s="5">
        <v>2004</v>
      </c>
      <c r="H4" s="5">
        <v>2005</v>
      </c>
      <c r="I4" s="5">
        <v>2006</v>
      </c>
      <c r="J4" s="5">
        <v>2007</v>
      </c>
      <c r="K4" s="5">
        <v>2008</v>
      </c>
      <c r="L4" s="5">
        <v>2009</v>
      </c>
      <c r="M4" s="5">
        <v>2010</v>
      </c>
      <c r="N4" s="5">
        <v>2011</v>
      </c>
      <c r="O4" s="5">
        <v>2012</v>
      </c>
      <c r="P4" s="5">
        <v>2013</v>
      </c>
      <c r="Q4" s="5">
        <v>2014</v>
      </c>
      <c r="R4" s="5">
        <v>2015</v>
      </c>
      <c r="S4" s="5">
        <v>2016</v>
      </c>
      <c r="T4" s="5">
        <v>2017</v>
      </c>
      <c r="U4" s="171">
        <v>2018</v>
      </c>
      <c r="W4" s="89" t="str">
        <f>IF(desc!$B$1=1,desc!$A224,IF(desc!$B$1=2,desc!$B224,IF(desc!$B$1=3,desc!$C224,desc!$D224)))</f>
        <v>Var. 17-18</v>
      </c>
    </row>
    <row r="5" spans="1:23" ht="13" x14ac:dyDescent="0.25">
      <c r="A5" s="34" t="str">
        <f>IF(desc!$B$1=1,desc!$A227,IF(desc!$B$1=2,desc!$B227,IF(desc!$B$1=3,desc!$C227,desc!$D227)))</f>
        <v xml:space="preserve">Numero di comunicazioni stabilite (in milioni di chiamate) </v>
      </c>
      <c r="B5" s="33"/>
      <c r="C5" s="33"/>
      <c r="D5" s="36"/>
      <c r="E5" s="33"/>
      <c r="F5" s="33"/>
      <c r="G5" s="33"/>
      <c r="H5" s="33"/>
      <c r="I5" s="33"/>
      <c r="J5" s="33"/>
      <c r="K5" s="33"/>
      <c r="L5" s="33"/>
      <c r="M5" s="33"/>
      <c r="N5" s="33"/>
      <c r="O5" s="33"/>
      <c r="P5" s="33"/>
      <c r="Q5" s="33"/>
      <c r="R5" s="33"/>
      <c r="S5" s="33"/>
      <c r="T5" s="33"/>
      <c r="U5" s="181"/>
      <c r="W5" s="223"/>
    </row>
    <row r="6" spans="1:23" x14ac:dyDescent="0.25">
      <c r="A6" s="25" t="str">
        <f>IF(desc!$B$1=1,desc!$A228,IF(desc!$B$1=2,desc!$B228,IF(desc!$B$1=3,desc!$C228,desc!$D228)))</f>
        <v>Comunicazioni stabilite in modo diretto (senza prefisso)</v>
      </c>
      <c r="B6" s="33">
        <v>5014</v>
      </c>
      <c r="C6" s="33">
        <v>4544</v>
      </c>
      <c r="D6" s="36">
        <v>4301</v>
      </c>
      <c r="E6" s="33">
        <v>3716</v>
      </c>
      <c r="F6" s="33">
        <v>3537</v>
      </c>
      <c r="G6" s="33">
        <v>3740</v>
      </c>
      <c r="H6" s="33">
        <v>3324.6367999999998</v>
      </c>
      <c r="I6" s="33">
        <v>3182.8589204</v>
      </c>
      <c r="J6" s="33">
        <v>3245.9124399999996</v>
      </c>
      <c r="K6" s="33">
        <v>3035.6</v>
      </c>
      <c r="L6" s="33">
        <v>2888.0824527999998</v>
      </c>
      <c r="M6" s="33">
        <v>2807.1095822000002</v>
      </c>
      <c r="N6" s="33">
        <v>2629.6775230199996</v>
      </c>
      <c r="O6" s="33">
        <v>2657.1097579999996</v>
      </c>
      <c r="P6" s="33">
        <v>2345.0575000000003</v>
      </c>
      <c r="Q6" s="33">
        <v>1405.1511786999999</v>
      </c>
      <c r="R6" s="33">
        <v>1262.5459999999998</v>
      </c>
      <c r="S6" s="33">
        <v>1113.9410000000003</v>
      </c>
      <c r="T6" s="113">
        <v>548.63605999999993</v>
      </c>
      <c r="U6" s="172">
        <v>232.358</v>
      </c>
      <c r="V6" s="112"/>
      <c r="W6" s="223">
        <f>(U6-T6)/ABS(T6)</f>
        <v>-0.57648062724859894</v>
      </c>
    </row>
    <row r="7" spans="1:23" x14ac:dyDescent="0.25">
      <c r="A7" s="25" t="str">
        <f>IF(desc!$B$1=1,desc!$A229,IF(desc!$B$1=2,desc!$B229,IF(desc!$B$1=3,desc!$C229,desc!$D229)))</f>
        <v>Comunicazioni stabilite in modo indiretto (con prefisso)</v>
      </c>
      <c r="B7" s="36">
        <v>856</v>
      </c>
      <c r="C7" s="36">
        <v>1053</v>
      </c>
      <c r="D7" s="36">
        <v>1451</v>
      </c>
      <c r="E7" s="36">
        <v>1724</v>
      </c>
      <c r="F7" s="33">
        <v>1912</v>
      </c>
      <c r="G7" s="33">
        <v>1764</v>
      </c>
      <c r="H7" s="33">
        <v>1816.3446239999996</v>
      </c>
      <c r="I7" s="33">
        <v>1488.4851099999998</v>
      </c>
      <c r="J7" s="33">
        <v>1185.6393459999999</v>
      </c>
      <c r="K7" s="33">
        <v>955.13713499999994</v>
      </c>
      <c r="L7" s="33">
        <v>863.51458399999979</v>
      </c>
      <c r="M7" s="33">
        <v>744.74482399999999</v>
      </c>
      <c r="N7" s="33">
        <v>678.38110799999993</v>
      </c>
      <c r="O7" s="33">
        <v>620.0048129999999</v>
      </c>
      <c r="P7" s="33">
        <v>490.62294469999989</v>
      </c>
      <c r="Q7" s="33">
        <v>404.67873099999991</v>
      </c>
      <c r="R7" s="33">
        <v>366.01313849999997</v>
      </c>
      <c r="S7" s="33">
        <v>75.129013999999998</v>
      </c>
      <c r="T7" s="113">
        <v>98.514719000000014</v>
      </c>
      <c r="U7" s="172">
        <v>11.943492000000001</v>
      </c>
      <c r="V7" s="112"/>
      <c r="W7" s="223">
        <f t="shared" ref="W7:W22" si="0">(U7-T7)/ABS(T7)</f>
        <v>-0.87876439052726729</v>
      </c>
    </row>
    <row r="8" spans="1:23" x14ac:dyDescent="0.25">
      <c r="A8" s="25" t="str">
        <f>IF(desc!$B$1=1,desc!$A230,IF(desc!$B$1=2,desc!$B230,IF(desc!$B$1=3,desc!$C230,desc!$D230)))</f>
        <v>Comunicazioni stabilite tramite accesso VoIP</v>
      </c>
      <c r="B8" s="36" t="s">
        <v>17</v>
      </c>
      <c r="C8" s="36" t="s">
        <v>17</v>
      </c>
      <c r="D8" s="36" t="s">
        <v>17</v>
      </c>
      <c r="E8" s="36" t="s">
        <v>17</v>
      </c>
      <c r="F8" s="36" t="s">
        <v>17</v>
      </c>
      <c r="G8" s="33">
        <v>43</v>
      </c>
      <c r="H8" s="33">
        <v>131.40540800000002</v>
      </c>
      <c r="I8" s="33">
        <v>186.75471300000004</v>
      </c>
      <c r="J8" s="33">
        <v>225.27482600000005</v>
      </c>
      <c r="K8" s="33">
        <v>260.07423999999997</v>
      </c>
      <c r="L8" s="33">
        <v>333.59474760000012</v>
      </c>
      <c r="M8" s="33">
        <v>586.3251879999998</v>
      </c>
      <c r="N8" s="33">
        <v>560.46878399999991</v>
      </c>
      <c r="O8" s="33">
        <v>713.66426000000001</v>
      </c>
      <c r="P8" s="33">
        <v>475.10940700000003</v>
      </c>
      <c r="Q8" s="33">
        <v>622.89667999999983</v>
      </c>
      <c r="R8" s="33">
        <v>826.71148000000005</v>
      </c>
      <c r="S8" s="33">
        <v>906.65002900000025</v>
      </c>
      <c r="T8" s="113">
        <v>1401.2439969999998</v>
      </c>
      <c r="U8" s="172">
        <v>1483.9476965000001</v>
      </c>
      <c r="V8" s="128"/>
      <c r="W8" s="223">
        <f t="shared" si="0"/>
        <v>5.9021626267134919E-2</v>
      </c>
    </row>
    <row r="9" spans="1:23" x14ac:dyDescent="0.25">
      <c r="A9" s="25" t="str">
        <f>IF(desc!$B$1=1,desc!$A231,IF(desc!$B$1=2,desc!$B231,IF(desc!$B$1=3,desc!$C231,desc!$D231)))</f>
        <v>Altre</v>
      </c>
      <c r="B9" s="33">
        <v>53</v>
      </c>
      <c r="C9" s="33">
        <v>47</v>
      </c>
      <c r="D9" s="33">
        <v>113</v>
      </c>
      <c r="E9" s="33">
        <v>124</v>
      </c>
      <c r="F9" s="33">
        <v>113</v>
      </c>
      <c r="G9" s="33">
        <v>219</v>
      </c>
      <c r="H9" s="33">
        <v>228.67891299999999</v>
      </c>
      <c r="I9" s="33">
        <v>283.32968399999987</v>
      </c>
      <c r="J9" s="33">
        <v>245.69527400000004</v>
      </c>
      <c r="K9" s="33">
        <v>206.21200000000002</v>
      </c>
      <c r="L9" s="33">
        <v>250.13837609999999</v>
      </c>
      <c r="M9" s="33">
        <v>165.87069199999996</v>
      </c>
      <c r="N9" s="33">
        <v>135.71020200000001</v>
      </c>
      <c r="O9" s="33">
        <v>97.50825399999998</v>
      </c>
      <c r="P9" s="33">
        <v>62.243003000000002</v>
      </c>
      <c r="Q9" s="33">
        <v>80.330355000000026</v>
      </c>
      <c r="R9" s="129">
        <v>97.126053299999995</v>
      </c>
      <c r="S9" s="129">
        <v>46.800281999999996</v>
      </c>
      <c r="T9" s="160">
        <v>46.377717999999994</v>
      </c>
      <c r="U9" s="182">
        <v>64.748010000000008</v>
      </c>
      <c r="V9" s="112"/>
      <c r="W9" s="223">
        <f t="shared" si="0"/>
        <v>0.39610167969023435</v>
      </c>
    </row>
    <row r="10" spans="1:23" ht="13" x14ac:dyDescent="0.3">
      <c r="A10" s="25" t="str">
        <f>IF(desc!$B$1=1,desc!$A232,IF(desc!$B$1=2,desc!$B232,IF(desc!$B$1=3,desc!$C232,desc!$D232)))</f>
        <v>TOTALE</v>
      </c>
      <c r="B10" s="130">
        <v>5923</v>
      </c>
      <c r="C10" s="130">
        <v>5644</v>
      </c>
      <c r="D10" s="130">
        <v>5865</v>
      </c>
      <c r="E10" s="130">
        <v>5564</v>
      </c>
      <c r="F10" s="130">
        <v>5561</v>
      </c>
      <c r="G10" s="130">
        <v>5766</v>
      </c>
      <c r="H10" s="130">
        <v>5501.065744999999</v>
      </c>
      <c r="I10" s="130">
        <v>5141.4284274000001</v>
      </c>
      <c r="J10" s="130">
        <v>4902.5218859999986</v>
      </c>
      <c r="K10" s="104">
        <v>4457.0233749999998</v>
      </c>
      <c r="L10" s="104">
        <v>4335.3301604999997</v>
      </c>
      <c r="M10" s="130">
        <v>4304.0502861999994</v>
      </c>
      <c r="N10" s="130">
        <v>4004.23761702</v>
      </c>
      <c r="O10" s="130">
        <v>4088.2870849999995</v>
      </c>
      <c r="P10" s="130">
        <v>3373.0328547000004</v>
      </c>
      <c r="Q10" s="130">
        <v>2513.0569446999998</v>
      </c>
      <c r="R10" s="104">
        <v>2552.3966717999997</v>
      </c>
      <c r="S10" s="104">
        <v>2142.5203250000009</v>
      </c>
      <c r="T10" s="161">
        <v>2094.7724940000003</v>
      </c>
      <c r="U10" s="183">
        <v>1792.9971985000002</v>
      </c>
      <c r="V10" s="144"/>
      <c r="W10" s="224">
        <f t="shared" si="0"/>
        <v>-0.14406113139463442</v>
      </c>
    </row>
    <row r="11" spans="1:23" ht="13" x14ac:dyDescent="0.25">
      <c r="A11" s="34" t="str">
        <f>IF(desc!$B$1=1,desc!$A233,IF(desc!$B$1=2,desc!$B233,IF(desc!$B$1=3,desc!$C233,desc!$D233)))</f>
        <v>Durata delle comunicazioni (in milioni di minuti)</v>
      </c>
      <c r="B11" s="68"/>
      <c r="C11" s="33"/>
      <c r="D11" s="33"/>
      <c r="E11" s="36"/>
      <c r="F11" s="33"/>
      <c r="G11" s="33"/>
      <c r="H11" s="33"/>
      <c r="I11" s="33"/>
      <c r="J11" s="33"/>
      <c r="K11" s="33"/>
      <c r="L11" s="33"/>
      <c r="M11" s="33"/>
      <c r="N11" s="33"/>
      <c r="O11" s="33"/>
      <c r="P11" s="33"/>
      <c r="Q11" s="33"/>
      <c r="R11" s="33"/>
      <c r="S11" s="33"/>
      <c r="T11" s="113"/>
      <c r="U11" s="172"/>
      <c r="V11" s="112"/>
      <c r="W11" s="223"/>
    </row>
    <row r="12" spans="1:23" x14ac:dyDescent="0.25">
      <c r="A12" s="25" t="str">
        <f>IF(desc!$B$1=1,desc!$A234,IF(desc!$B$1=2,desc!$B234,IF(desc!$B$1=3,desc!$C234,desc!$D234)))</f>
        <v>Comunicazioni stabilite in modo diretto (senza prefisso)</v>
      </c>
      <c r="B12" s="33">
        <v>18435</v>
      </c>
      <c r="C12" s="33">
        <v>16860</v>
      </c>
      <c r="D12" s="33">
        <v>16127</v>
      </c>
      <c r="E12" s="33">
        <v>13871</v>
      </c>
      <c r="F12" s="33">
        <v>12671</v>
      </c>
      <c r="G12" s="33">
        <v>12422</v>
      </c>
      <c r="H12" s="33">
        <v>11223.436000000003</v>
      </c>
      <c r="I12" s="33">
        <v>10875.5589509</v>
      </c>
      <c r="J12" s="33">
        <v>10821.893626999999</v>
      </c>
      <c r="K12" s="33">
        <v>10120.6</v>
      </c>
      <c r="L12" s="33">
        <v>9899.6888444999986</v>
      </c>
      <c r="M12" s="33">
        <v>9776.8519522000024</v>
      </c>
      <c r="N12" s="33">
        <v>9096.1597550200022</v>
      </c>
      <c r="O12" s="33">
        <v>9091.9662399999997</v>
      </c>
      <c r="P12" s="33">
        <v>7998.2219099999993</v>
      </c>
      <c r="Q12" s="33">
        <v>6644.4364414999991</v>
      </c>
      <c r="R12" s="33">
        <v>5731.2010000000009</v>
      </c>
      <c r="S12" s="33">
        <v>5335.5519999999997</v>
      </c>
      <c r="T12" s="113">
        <v>3066.3278409999998</v>
      </c>
      <c r="U12" s="172">
        <v>1612.364</v>
      </c>
      <c r="V12" s="112"/>
      <c r="W12" s="223">
        <f t="shared" si="0"/>
        <v>-0.47417103336407396</v>
      </c>
    </row>
    <row r="13" spans="1:23" x14ac:dyDescent="0.25">
      <c r="A13" s="25" t="str">
        <f>IF(desc!$B$1=1,desc!$A235,IF(desc!$B$1=2,desc!$B235,IF(desc!$B$1=3,desc!$C235,desc!$D235)))</f>
        <v>Comunicazioni stabilite in modo indiretto (con prefisso)</v>
      </c>
      <c r="B13" s="33">
        <v>3346</v>
      </c>
      <c r="C13" s="33">
        <v>4284</v>
      </c>
      <c r="D13" s="33">
        <v>5683</v>
      </c>
      <c r="E13" s="33">
        <v>6950</v>
      </c>
      <c r="F13" s="33">
        <v>6805</v>
      </c>
      <c r="G13" s="33">
        <v>6434</v>
      </c>
      <c r="H13" s="33">
        <v>6265.3019395170031</v>
      </c>
      <c r="I13" s="33">
        <v>5650.9569134000003</v>
      </c>
      <c r="J13" s="33">
        <v>4851.0332298999992</v>
      </c>
      <c r="K13" s="33">
        <v>3786.7621860000017</v>
      </c>
      <c r="L13" s="33">
        <v>3494.5641237</v>
      </c>
      <c r="M13" s="33">
        <v>3092.9037629999998</v>
      </c>
      <c r="N13" s="33">
        <v>2627.4460229999995</v>
      </c>
      <c r="O13" s="33">
        <v>2385.4831461999997</v>
      </c>
      <c r="P13" s="33">
        <v>1963.9680260499997</v>
      </c>
      <c r="Q13" s="33">
        <v>1576.9153289999999</v>
      </c>
      <c r="R13" s="33">
        <v>1351.0414490000001</v>
      </c>
      <c r="S13" s="33">
        <v>281.10857600000003</v>
      </c>
      <c r="T13" s="113">
        <v>344.15504800000002</v>
      </c>
      <c r="U13" s="172">
        <v>28.727848999999996</v>
      </c>
      <c r="V13" s="112"/>
      <c r="W13" s="223">
        <f t="shared" si="0"/>
        <v>-0.9165264343296804</v>
      </c>
    </row>
    <row r="14" spans="1:23" x14ac:dyDescent="0.25">
      <c r="A14" s="25" t="str">
        <f>IF(desc!$B$1=1,desc!$A236,IF(desc!$B$1=2,desc!$B236,IF(desc!$B$1=3,desc!$C236,desc!$D236)))</f>
        <v>Comunicazioni stabilite tramite accesso VoIP</v>
      </c>
      <c r="B14" s="36" t="s">
        <v>17</v>
      </c>
      <c r="C14" s="36" t="s">
        <v>17</v>
      </c>
      <c r="D14" s="36" t="s">
        <v>17</v>
      </c>
      <c r="E14" s="36" t="s">
        <v>17</v>
      </c>
      <c r="F14" s="36" t="s">
        <v>17</v>
      </c>
      <c r="G14" s="33">
        <v>218</v>
      </c>
      <c r="H14" s="33">
        <v>631.74727299999995</v>
      </c>
      <c r="I14" s="33">
        <v>1025.7306060000001</v>
      </c>
      <c r="J14" s="33">
        <v>1204.6993656</v>
      </c>
      <c r="K14" s="33">
        <v>1175.3955999999998</v>
      </c>
      <c r="L14" s="33">
        <v>1482.9553332000003</v>
      </c>
      <c r="M14" s="33">
        <v>1696.6947145999991</v>
      </c>
      <c r="N14" s="33">
        <v>1907.5528345</v>
      </c>
      <c r="O14" s="33">
        <v>2388.5346493294064</v>
      </c>
      <c r="P14" s="33">
        <v>1850.0206439999999</v>
      </c>
      <c r="Q14" s="33">
        <v>2513.3234228200004</v>
      </c>
      <c r="R14" s="33">
        <v>3262.2496178999991</v>
      </c>
      <c r="S14" s="33">
        <v>4016.7439447166671</v>
      </c>
      <c r="T14" s="113">
        <v>5452.9391174798993</v>
      </c>
      <c r="U14" s="172">
        <v>5594.4959988833016</v>
      </c>
      <c r="V14" s="112"/>
      <c r="W14" s="223">
        <f t="shared" si="0"/>
        <v>2.5959739940911612E-2</v>
      </c>
    </row>
    <row r="15" spans="1:23" x14ac:dyDescent="0.25">
      <c r="A15" s="25" t="str">
        <f>IF(desc!$B$1=1,desc!$A237,IF(desc!$B$1=2,desc!$B237,IF(desc!$B$1=3,desc!$C237,desc!$D237)))</f>
        <v>Altre</v>
      </c>
      <c r="B15" s="33">
        <v>140</v>
      </c>
      <c r="C15" s="33">
        <v>116</v>
      </c>
      <c r="D15" s="33">
        <v>558</v>
      </c>
      <c r="E15" s="33">
        <v>207</v>
      </c>
      <c r="F15" s="33">
        <v>93</v>
      </c>
      <c r="G15" s="33">
        <v>498</v>
      </c>
      <c r="H15" s="33">
        <v>368.81738199999995</v>
      </c>
      <c r="I15" s="33">
        <v>561.00171</v>
      </c>
      <c r="J15" s="33">
        <v>489.41282400000006</v>
      </c>
      <c r="K15" s="33">
        <v>280.45429999999999</v>
      </c>
      <c r="L15" s="33">
        <v>216.36822810000001</v>
      </c>
      <c r="M15" s="33">
        <v>231.19869600000001</v>
      </c>
      <c r="N15" s="33">
        <v>183.27856370000001</v>
      </c>
      <c r="O15" s="33">
        <v>212.14789799999997</v>
      </c>
      <c r="P15" s="33">
        <v>149.54450599999998</v>
      </c>
      <c r="Q15" s="33">
        <v>177.16946100000004</v>
      </c>
      <c r="R15" s="33">
        <v>167.81105199999996</v>
      </c>
      <c r="S15" s="33">
        <v>146.28714200000002</v>
      </c>
      <c r="T15" s="113">
        <v>151.98797199999996</v>
      </c>
      <c r="U15" s="172">
        <v>143.38273799999999</v>
      </c>
      <c r="V15" s="112"/>
      <c r="W15" s="223">
        <f t="shared" si="0"/>
        <v>-5.6617861839751177E-2</v>
      </c>
    </row>
    <row r="16" spans="1:23" ht="13" x14ac:dyDescent="0.3">
      <c r="A16" s="25" t="str">
        <f>IF(desc!$B$1=1,desc!$A238,IF(desc!$B$1=2,desc!$B238,IF(desc!$B$1=3,desc!$C238,desc!$D238)))</f>
        <v>TOTALE</v>
      </c>
      <c r="B16" s="104">
        <v>21921</v>
      </c>
      <c r="C16" s="104">
        <v>21260</v>
      </c>
      <c r="D16" s="104">
        <v>22368</v>
      </c>
      <c r="E16" s="104">
        <v>21029</v>
      </c>
      <c r="F16" s="104">
        <v>19570</v>
      </c>
      <c r="G16" s="104">
        <v>19573</v>
      </c>
      <c r="H16" s="104">
        <v>18489.302594517008</v>
      </c>
      <c r="I16" s="104">
        <v>18113.248180300001</v>
      </c>
      <c r="J16" s="104">
        <v>17367.039046499998</v>
      </c>
      <c r="K16" s="104">
        <v>15363.212086000001</v>
      </c>
      <c r="L16" s="104">
        <v>15093.576529499998</v>
      </c>
      <c r="M16" s="104">
        <v>14797.649125800001</v>
      </c>
      <c r="N16" s="104">
        <v>13814.437176220001</v>
      </c>
      <c r="O16" s="104">
        <v>14078.131933529407</v>
      </c>
      <c r="P16" s="104">
        <v>11961.75508605</v>
      </c>
      <c r="Q16" s="104">
        <v>10911.844654319999</v>
      </c>
      <c r="R16" s="104">
        <v>10512.303118899999</v>
      </c>
      <c r="S16" s="104">
        <v>9779.6916627166665</v>
      </c>
      <c r="T16" s="161">
        <v>9015.4099784799</v>
      </c>
      <c r="U16" s="183">
        <v>7378.9705858833013</v>
      </c>
      <c r="V16" s="144"/>
      <c r="W16" s="224">
        <f t="shared" si="0"/>
        <v>-0.18151580421776015</v>
      </c>
    </row>
    <row r="17" spans="1:23" ht="13" x14ac:dyDescent="0.25">
      <c r="A17" s="34" t="str">
        <f>IF(desc!$B$1=1,desc!$A239,IF(desc!$B$1=2,desc!$B239,IF(desc!$B$1=3,desc!$C239,desc!$D239)))</f>
        <v>Durata media di una comunicazione (in minuti)</v>
      </c>
      <c r="B17" s="33"/>
      <c r="C17" s="33"/>
      <c r="D17" s="36"/>
      <c r="E17" s="33"/>
      <c r="F17" s="33"/>
      <c r="G17" s="33"/>
      <c r="H17" s="33"/>
      <c r="I17" s="33"/>
      <c r="J17" s="33"/>
      <c r="K17" s="33"/>
      <c r="L17" s="33"/>
      <c r="M17" s="33"/>
      <c r="N17" s="33"/>
      <c r="O17" s="33"/>
      <c r="P17" s="33"/>
      <c r="Q17" s="33"/>
      <c r="R17" s="33"/>
      <c r="S17" s="33"/>
      <c r="T17" s="162"/>
      <c r="U17" s="184"/>
      <c r="W17" s="223"/>
    </row>
    <row r="18" spans="1:23" x14ac:dyDescent="0.25">
      <c r="A18" s="25" t="str">
        <f>IF(desc!$B$1=1,desc!$A240,IF(desc!$B$1=2,desc!$B240,IF(desc!$B$1=3,desc!$C240,desc!$D240)))</f>
        <v>Comunicazioni stabilite in modo diretto (senza prefisso)</v>
      </c>
      <c r="B18" s="65">
        <v>3.68</v>
      </c>
      <c r="C18" s="65">
        <v>3.71</v>
      </c>
      <c r="D18" s="65">
        <v>3.75</v>
      </c>
      <c r="E18" s="65">
        <v>3.73</v>
      </c>
      <c r="F18" s="65">
        <v>3.58</v>
      </c>
      <c r="G18" s="64">
        <v>3.32</v>
      </c>
      <c r="H18" s="64">
        <v>3.3758382269004557</v>
      </c>
      <c r="I18" s="64">
        <v>3.4169151768540322</v>
      </c>
      <c r="J18" s="64">
        <v>3.3340066397478054</v>
      </c>
      <c r="K18" s="64">
        <v>3.3339702200553436</v>
      </c>
      <c r="L18" s="64">
        <v>3.4277722351390061</v>
      </c>
      <c r="M18" s="64">
        <v>3.4828893087022434</v>
      </c>
      <c r="N18" s="64">
        <v>3.4590400060056425</v>
      </c>
      <c r="O18" s="64">
        <v>3.4217503483346889</v>
      </c>
      <c r="P18" s="64">
        <v>3.4106719813906472</v>
      </c>
      <c r="Q18" s="64">
        <v>4.7286274546253555</v>
      </c>
      <c r="R18" s="64">
        <v>4.5393997525634724</v>
      </c>
      <c r="S18" s="64">
        <v>4.7897976643287201</v>
      </c>
      <c r="T18" s="163">
        <v>5.5890016434574132</v>
      </c>
      <c r="U18" s="185">
        <v>6.9391370213205485</v>
      </c>
      <c r="V18" s="118"/>
      <c r="W18" s="223">
        <f t="shared" si="0"/>
        <v>0.24157004488335199</v>
      </c>
    </row>
    <row r="19" spans="1:23" x14ac:dyDescent="0.25">
      <c r="A19" s="25" t="str">
        <f>IF(desc!$B$1=1,desc!$A241,IF(desc!$B$1=2,desc!$B241,IF(desc!$B$1=3,desc!$C241,desc!$D241)))</f>
        <v>Comunicazioni stabilite in modo indiretto (con prefisso)</v>
      </c>
      <c r="B19" s="65">
        <v>3.91</v>
      </c>
      <c r="C19" s="65">
        <v>4.07</v>
      </c>
      <c r="D19" s="65">
        <v>3.92</v>
      </c>
      <c r="E19" s="65">
        <v>4.03</v>
      </c>
      <c r="F19" s="65">
        <v>3.56</v>
      </c>
      <c r="G19" s="64">
        <v>3.65</v>
      </c>
      <c r="H19" s="64">
        <v>3.449401537974329</v>
      </c>
      <c r="I19" s="64">
        <v>3.7964483994065623</v>
      </c>
      <c r="J19" s="64">
        <v>4.0914914356258212</v>
      </c>
      <c r="K19" s="64">
        <v>3.9646266983431673</v>
      </c>
      <c r="L19" s="64">
        <v>4.046908052800184</v>
      </c>
      <c r="M19" s="64">
        <v>4.1529711430394576</v>
      </c>
      <c r="N19" s="64">
        <v>3.873112019210299</v>
      </c>
      <c r="O19" s="64">
        <v>3.8475235936595866</v>
      </c>
      <c r="P19" s="64">
        <v>4.0030089241971814</v>
      </c>
      <c r="Q19" s="64">
        <v>3.8967091873182738</v>
      </c>
      <c r="R19" s="64">
        <v>3.6912375728829203</v>
      </c>
      <c r="S19" s="64">
        <v>3.7416779621252587</v>
      </c>
      <c r="T19" s="163">
        <v>3.4934378486122464</v>
      </c>
      <c r="U19" s="185">
        <v>2.4053140404833018</v>
      </c>
      <c r="V19" s="118"/>
      <c r="W19" s="223">
        <f t="shared" si="0"/>
        <v>-0.31147650402917493</v>
      </c>
    </row>
    <row r="20" spans="1:23" x14ac:dyDescent="0.25">
      <c r="A20" s="25" t="str">
        <f>IF(desc!$B$1=1,desc!$A242,IF(desc!$B$1=2,desc!$B242,IF(desc!$B$1=3,desc!$C242,desc!$D242)))</f>
        <v>Comunicazioni stabilite tramite accesso VoIP</v>
      </c>
      <c r="B20" s="36" t="s">
        <v>17</v>
      </c>
      <c r="C20" s="36" t="s">
        <v>17</v>
      </c>
      <c r="D20" s="36" t="s">
        <v>17</v>
      </c>
      <c r="E20" s="36" t="s">
        <v>17</v>
      </c>
      <c r="F20" s="36" t="s">
        <v>17</v>
      </c>
      <c r="G20" s="64">
        <v>5.03</v>
      </c>
      <c r="H20" s="64">
        <v>4.8076200410260119</v>
      </c>
      <c r="I20" s="64">
        <v>5.4923947541821869</v>
      </c>
      <c r="J20" s="64">
        <v>5.3476874757412958</v>
      </c>
      <c r="K20" s="64">
        <v>4.5194618275150971</v>
      </c>
      <c r="L20" s="64">
        <v>4.4453797425436434</v>
      </c>
      <c r="M20" s="64">
        <v>2.8937776328312874</v>
      </c>
      <c r="N20" s="64">
        <v>3.4034952328406578</v>
      </c>
      <c r="O20" s="64">
        <v>3.3468603980944853</v>
      </c>
      <c r="P20" s="64">
        <v>3.8938834229396764</v>
      </c>
      <c r="Q20" s="64">
        <v>4.0348961609813063</v>
      </c>
      <c r="R20" s="64">
        <v>3.9460557846614139</v>
      </c>
      <c r="S20" s="64">
        <v>4.4303135898500763</v>
      </c>
      <c r="T20" s="163">
        <v>3.8914986463131305</v>
      </c>
      <c r="U20" s="185">
        <v>3.7700088837890529</v>
      </c>
      <c r="V20" s="118"/>
      <c r="W20" s="223">
        <f t="shared" si="0"/>
        <v>-3.1219274003648698E-2</v>
      </c>
    </row>
    <row r="21" spans="1:23" x14ac:dyDescent="0.25">
      <c r="A21" s="25" t="str">
        <f>IF(desc!$B$1=1,desc!$A243,IF(desc!$B$1=2,desc!$B243,IF(desc!$B$1=3,desc!$C243,desc!$D243)))</f>
        <v>Altre</v>
      </c>
      <c r="B21" s="65">
        <v>2.64</v>
      </c>
      <c r="C21" s="65">
        <v>2.4900000000000002</v>
      </c>
      <c r="D21" s="65">
        <v>4.9400000000000004</v>
      </c>
      <c r="E21" s="65">
        <v>1.67</v>
      </c>
      <c r="F21" s="65">
        <v>0.83</v>
      </c>
      <c r="G21" s="64">
        <v>2.27</v>
      </c>
      <c r="H21" s="64">
        <v>1.6128176278326107</v>
      </c>
      <c r="I21" s="64">
        <v>1.9800315381003293</v>
      </c>
      <c r="J21" s="64">
        <v>1.9919505004398252</v>
      </c>
      <c r="K21" s="64">
        <v>1.3600289992822918</v>
      </c>
      <c r="L21" s="64">
        <v>0.8649941343406683</v>
      </c>
      <c r="M21" s="64">
        <v>1.3938489868963715</v>
      </c>
      <c r="N21" s="64">
        <v>1.3505142649481872</v>
      </c>
      <c r="O21" s="64">
        <v>2.1756916906747197</v>
      </c>
      <c r="P21" s="64">
        <v>2.4025914366631698</v>
      </c>
      <c r="Q21" s="64">
        <v>2.2055107437281958</v>
      </c>
      <c r="R21" s="64">
        <v>1.7277655819254829</v>
      </c>
      <c r="S21" s="64">
        <v>3.1257747976817751</v>
      </c>
      <c r="T21" s="163">
        <v>3.2771765958816683</v>
      </c>
      <c r="U21" s="185">
        <v>2.2144732787926604</v>
      </c>
      <c r="V21" s="118"/>
      <c r="W21" s="223">
        <f t="shared" si="0"/>
        <v>-0.32427404688062156</v>
      </c>
    </row>
    <row r="22" spans="1:23" ht="13" x14ac:dyDescent="0.3">
      <c r="A22" s="66" t="str">
        <f>IF(desc!$B$1=1,desc!$A244,IF(desc!$B$1=2,desc!$B244,IF(desc!$B$1=3,desc!$C244,desc!$D244)))</f>
        <v>TOTALE</v>
      </c>
      <c r="B22" s="105">
        <v>3.7</v>
      </c>
      <c r="C22" s="105">
        <v>3.77</v>
      </c>
      <c r="D22" s="105">
        <v>3.81</v>
      </c>
      <c r="E22" s="105">
        <v>3.78</v>
      </c>
      <c r="F22" s="105">
        <v>3.52</v>
      </c>
      <c r="G22" s="105">
        <v>3.39</v>
      </c>
      <c r="H22" s="105">
        <v>3.3610401059689594</v>
      </c>
      <c r="I22" s="105">
        <v>3.5229991890521752</v>
      </c>
      <c r="J22" s="105">
        <v>3.5424704775096649</v>
      </c>
      <c r="K22" s="105">
        <v>3.4469669089406563</v>
      </c>
      <c r="L22" s="105">
        <v>3.4815287350016346</v>
      </c>
      <c r="M22" s="105">
        <v>3.4380753341208496</v>
      </c>
      <c r="N22" s="105">
        <v>3.4499543976865352</v>
      </c>
      <c r="O22" s="105">
        <v>3.4435282162992742</v>
      </c>
      <c r="P22" s="105">
        <v>3.5462907126393484</v>
      </c>
      <c r="Q22" s="105">
        <v>4.3420602455240491</v>
      </c>
      <c r="R22" s="105">
        <v>4.118600856616272</v>
      </c>
      <c r="S22" s="105">
        <v>4.5645735765501607</v>
      </c>
      <c r="T22" s="164">
        <v>4.3037656854395854</v>
      </c>
      <c r="U22" s="186">
        <v>4.1154389934666149</v>
      </c>
      <c r="V22" s="145"/>
      <c r="W22" s="229">
        <f t="shared" si="0"/>
        <v>-4.3758583932697263E-2</v>
      </c>
    </row>
    <row r="23" spans="1:23" x14ac:dyDescent="0.25">
      <c r="A23" s="67" t="str">
        <f>IF(desc!$B$1=1,desc!$A245,IF(desc!$B$1=2,desc!$B245,IF(desc!$B$1=3,desc!$C245,desc!$D245)))</f>
        <v>Utili indicazioni:</v>
      </c>
      <c r="B23" s="63"/>
      <c r="C23" s="63"/>
      <c r="D23" s="63"/>
      <c r="E23" s="63"/>
      <c r="F23" s="63"/>
      <c r="G23" s="63"/>
      <c r="H23" s="63"/>
      <c r="I23" s="63"/>
      <c r="J23" s="63"/>
      <c r="K23" s="63"/>
      <c r="L23" s="63"/>
      <c r="M23" s="63"/>
      <c r="N23" s="63"/>
      <c r="O23" s="63"/>
      <c r="P23" s="63"/>
      <c r="Q23" s="63"/>
      <c r="R23" s="6"/>
      <c r="S23" s="6"/>
      <c r="T23" s="6"/>
      <c r="U23" s="6"/>
      <c r="V23" s="6"/>
      <c r="W23" s="131"/>
    </row>
    <row r="24" spans="1:23" ht="40.9" customHeight="1" x14ac:dyDescent="0.25">
      <c r="A24" s="11" t="str">
        <f>IF(desc!$B$1=1,desc!$A246,IF(desc!$B$1=2,desc!$B246,IF(desc!$B$1=3,desc!$C246,desc!$D246)))</f>
        <v>a) Voice over Internet Protocol (VoIP) è un nome generico che definisce il trasporto vocale per mezzo della trasmissione a pacchetto via protocollo Internet (Internet Protocol - IP). Il traffico VoIP può passare su una rete privata controllata o una rete Internet pubblica o una combinazione di entrambe.</v>
      </c>
      <c r="B24" s="63"/>
      <c r="C24" s="63"/>
      <c r="D24" s="63"/>
      <c r="E24" s="63"/>
      <c r="F24" s="63"/>
      <c r="G24" s="63"/>
      <c r="H24" s="63"/>
      <c r="I24" s="63"/>
      <c r="J24" s="6"/>
      <c r="K24" s="6"/>
      <c r="L24" s="6"/>
      <c r="M24" s="6"/>
      <c r="N24" s="6"/>
      <c r="O24" s="6"/>
      <c r="P24" s="6"/>
      <c r="Q24" s="6"/>
      <c r="R24" s="6"/>
      <c r="S24" s="6"/>
      <c r="T24" s="6"/>
      <c r="U24" s="6"/>
      <c r="V24" s="6"/>
      <c r="W24" s="131"/>
    </row>
    <row r="25" spans="1:23" ht="15" customHeight="1" x14ac:dyDescent="0.25">
      <c r="A25" s="11" t="str">
        <f>IF(desc!$B$1=1,desc!$A247,IF(desc!$B$1=2,desc!$B247,IF(desc!$B$1=3,desc!$C247,desc!$D247)))</f>
        <v xml:space="preserve">b) Informazione non rilevata prima del 2004. </v>
      </c>
    </row>
    <row r="26" spans="1:23" ht="12.75" customHeight="1" x14ac:dyDescent="0.25">
      <c r="A26" s="11" t="str">
        <f>IF(desc!$B$1=1,desc!$A248,IF(desc!$B$1=2,desc!$B248,IF(desc!$B$1=3,desc!$C248,desc!$D248)))</f>
        <v>Osservazioni:</v>
      </c>
    </row>
    <row r="27" spans="1:23" ht="30.65" customHeight="1" x14ac:dyDescent="0.25">
      <c r="A27" s="11" t="str">
        <f>IF(desc!$B$1=1,desc!$A249,IF(desc!$B$1=2,desc!$B249,IF(desc!$B$1=3,desc!$C249,desc!$D249)))</f>
        <v xml:space="preserve">- In questa tabella, a causa di arrotondamenti, le somme non corrispondono sempre esattamente alla somma degli elementi che la compongono. </v>
      </c>
    </row>
    <row r="28" spans="1:23" ht="25.9" customHeight="1" x14ac:dyDescent="0.25">
      <c r="A28" s="11" t="str">
        <f>IF(desc!$B$1=1,desc!$A250,IF(desc!$B$1=2,desc!$B250,IF(desc!$B$1=3,desc!$C250,desc!$D250)))</f>
        <v>- La categoria "altre" include tutte le comunicazioni che non hanno potuto essere attribuite ad altre categorie.</v>
      </c>
    </row>
    <row r="29" spans="1:23" ht="74.5" customHeight="1" x14ac:dyDescent="0.25">
      <c r="A29" s="11" t="str">
        <f>IF(desc!$B$1=1,desc!$A251,IF(desc!$B$1=2,desc!$B251,IF(desc!$B$1=3,desc!$C251,desc!$D251)))</f>
        <v xml:space="preserve">- La nostra statistica rileva informazioni (contratti, numero e durata delle comunicazioni) dei clienti che accedono a un servizio telefonico tramite un accesso VoIP proposto da un fornitore di servizi di telecomunicazione. Altre forme di VoIP non possono essere rilevate dalla nostra statistica, come la telefonia da PC a PC (peer to peer), per la quale basta scaricare il programma adeguato da Internet e mettersi in contatto con un interlocutore che ha installato lo stesso programma. </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L15"/>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7.7265625" style="3" customWidth="1"/>
    <col min="2" max="4" width="11.54296875" style="3" customWidth="1"/>
    <col min="5" max="16384" width="11.54296875" style="3"/>
  </cols>
  <sheetData>
    <row r="1" spans="1:12" ht="34.9" customHeight="1" x14ac:dyDescent="0.25">
      <c r="A1" s="97" t="str">
        <f>IF(desc!$B$1=1,desc!$A252,IF(desc!$B$1=2,desc!$B252,IF(desc!$B$1=3,desc!$C252,desc!$D252)))</f>
        <v>Tabella SF3PM: Trasmissione vocale e trasmissione dati su collegamenti privati (ISDN, PSTN o VoIP)</v>
      </c>
    </row>
    <row r="2" spans="1:12" ht="18.75" customHeight="1" x14ac:dyDescent="0.3">
      <c r="A2" s="8" t="str">
        <f>IF(desc!$B$1=1,desc!$A253,IF(desc!$B$1=2,desc!$B253,IF(desc!$B$1=3,desc!$C253,desc!$D253)))</f>
        <v xml:space="preserve">Quote di mercato in termini di durata totale delle comunicazioni </v>
      </c>
      <c r="B2" s="4"/>
      <c r="C2" s="4"/>
      <c r="D2" s="4"/>
      <c r="E2" s="4"/>
      <c r="F2" s="4"/>
      <c r="G2" s="4"/>
      <c r="H2" s="4"/>
    </row>
    <row r="3" spans="1:12" ht="4.9000000000000004" customHeight="1" x14ac:dyDescent="0.25">
      <c r="A3" s="9"/>
      <c r="B3" s="4"/>
      <c r="C3" s="4"/>
      <c r="D3" s="4"/>
      <c r="E3" s="4"/>
      <c r="F3" s="4"/>
      <c r="G3" s="4"/>
      <c r="H3" s="4"/>
    </row>
    <row r="4" spans="1:12" ht="13" x14ac:dyDescent="0.3">
      <c r="A4" s="73" t="str">
        <f>IF(desc!$B$1=1,desc!$A254,IF(desc!$B$1=2,desc!$B254,IF(desc!$B$1=3,desc!$C254,desc!$D254)))</f>
        <v>Quote di mercato per il periodo 01.01-31.12</v>
      </c>
      <c r="B4" s="5">
        <v>2008</v>
      </c>
      <c r="C4" s="5">
        <v>2009</v>
      </c>
      <c r="D4" s="5">
        <v>2010</v>
      </c>
      <c r="E4" s="5">
        <v>2011</v>
      </c>
      <c r="F4" s="5">
        <v>2012</v>
      </c>
      <c r="G4" s="5">
        <v>2013</v>
      </c>
      <c r="H4" s="5">
        <v>2014</v>
      </c>
      <c r="I4" s="5">
        <v>2015</v>
      </c>
      <c r="J4" s="5">
        <v>2016</v>
      </c>
      <c r="K4" s="5">
        <v>2017</v>
      </c>
      <c r="L4" s="171">
        <v>2018</v>
      </c>
    </row>
    <row r="5" spans="1:12" x14ac:dyDescent="0.25">
      <c r="A5" s="73" t="str">
        <f>IF(desc!$B$1=1,desc!$A255,IF(desc!$B$1=2,desc!$B255,IF(desc!$B$1=3,desc!$C255,desc!$D255)))</f>
        <v>Swisscom (Schweiz) AG</v>
      </c>
      <c r="B5" s="74">
        <v>0.629</v>
      </c>
      <c r="C5" s="74">
        <v>0.61507743759188926</v>
      </c>
      <c r="D5" s="74">
        <v>0.61388467335407848</v>
      </c>
      <c r="E5" s="74">
        <v>0.60807254706402114</v>
      </c>
      <c r="F5" s="74">
        <v>0.59372223811121183</v>
      </c>
      <c r="G5" s="74">
        <v>0.62658029244728441</v>
      </c>
      <c r="H5" s="74">
        <v>0.63460397571353899</v>
      </c>
      <c r="I5" s="122">
        <v>0.62572396606161551</v>
      </c>
      <c r="J5" s="122">
        <v>0.62394605172091333</v>
      </c>
      <c r="K5" s="122">
        <v>0.67817215352317084</v>
      </c>
      <c r="L5" s="190">
        <v>0.65605357057003533</v>
      </c>
    </row>
    <row r="6" spans="1:12" x14ac:dyDescent="0.25">
      <c r="A6" s="73" t="str">
        <f>IF(desc!$B$1=1,desc!$A256,IF(desc!$B$1=2,desc!$B256,IF(desc!$B$1=3,desc!$C256,desc!$D256)))</f>
        <v>Sunrise Communications AG</v>
      </c>
      <c r="B6" s="75">
        <v>0.154</v>
      </c>
      <c r="C6" s="75">
        <v>0.14343194020060376</v>
      </c>
      <c r="D6" s="75">
        <v>0.13964245147543228</v>
      </c>
      <c r="E6" s="75">
        <v>0.13462042472503141</v>
      </c>
      <c r="F6" s="75">
        <v>0.12063545845561831</v>
      </c>
      <c r="G6" s="75">
        <v>0.12356823805260626</v>
      </c>
      <c r="H6" s="75">
        <v>0.11393197386729784</v>
      </c>
      <c r="I6" s="123">
        <v>0.10784439786194336</v>
      </c>
      <c r="J6" s="123">
        <v>0.10996624812824192</v>
      </c>
      <c r="K6" s="123">
        <v>0.10954798532262905</v>
      </c>
      <c r="L6" s="191">
        <v>0.11280299742519731</v>
      </c>
    </row>
    <row r="7" spans="1:12" x14ac:dyDescent="0.25">
      <c r="A7" s="73" t="str">
        <f>IF(desc!$B$1=1,desc!$A257,IF(desc!$B$1=2,desc!$B257,IF(desc!$B$1=3,desc!$C257,desc!$D257)))</f>
        <v>Cablecom GmbH</v>
      </c>
      <c r="B7" s="76">
        <v>6.4000000000000001E-2</v>
      </c>
      <c r="C7" s="77">
        <v>8.0883703022451875E-2</v>
      </c>
      <c r="D7" s="77">
        <v>0.10121405010128784</v>
      </c>
      <c r="E7" s="77">
        <v>0.10766055692519763</v>
      </c>
      <c r="F7" s="77">
        <v>0.11085490655781542</v>
      </c>
      <c r="G7" s="77">
        <v>0.11238568172723919</v>
      </c>
      <c r="H7" s="77">
        <v>0.10976695856147539</v>
      </c>
      <c r="I7" s="77">
        <v>0.10968005649751922</v>
      </c>
      <c r="J7" s="77">
        <v>9.7292433423784311E-2</v>
      </c>
      <c r="K7" s="77">
        <v>7.5366511519930304E-2</v>
      </c>
      <c r="L7" s="192">
        <v>8.4822129688036568E-2</v>
      </c>
    </row>
    <row r="8" spans="1:12" x14ac:dyDescent="0.25">
      <c r="A8" s="73" t="str">
        <f>IF(desc!$B$1=1,desc!$A258,IF(desc!$B$1=2,desc!$B258,IF(desc!$B$1=3,desc!$C258,desc!$D258)))</f>
        <v>TelCommunication Services (ex Tele2)</v>
      </c>
      <c r="B8" s="76">
        <v>6.7000000000000004E-2</v>
      </c>
      <c r="C8" s="77">
        <v>6.3364895285440911E-2</v>
      </c>
      <c r="D8" s="77">
        <v>4.2168860384183805E-2</v>
      </c>
      <c r="E8" s="77">
        <v>2.2237605201087036E-2</v>
      </c>
      <c r="F8" s="77">
        <v>1.5236396491578026E-2</v>
      </c>
      <c r="G8" s="77">
        <v>1.3066644390861982E-2</v>
      </c>
      <c r="H8" s="77">
        <v>1.0199925267075379E-2</v>
      </c>
      <c r="I8" s="77">
        <v>7.8479472164071987E-3</v>
      </c>
      <c r="J8" s="77">
        <v>5.8897562404333992E-3</v>
      </c>
      <c r="K8" s="77">
        <v>2.8506745740179079E-3</v>
      </c>
      <c r="L8" s="192">
        <v>0</v>
      </c>
    </row>
    <row r="9" spans="1:12" x14ac:dyDescent="0.25">
      <c r="A9" s="73" t="str">
        <f>IF(desc!$B$1=1,desc!$A259,IF(desc!$B$1=2,desc!$B259,IF(desc!$B$1=3,desc!$C259,desc!$D259)))</f>
        <v>COLT Telecom AG</v>
      </c>
      <c r="B9" s="76">
        <v>1.7000000000000001E-2</v>
      </c>
      <c r="C9" s="77">
        <v>1.6733595892983944E-2</v>
      </c>
      <c r="D9" s="77">
        <v>1.5069961323193893E-2</v>
      </c>
      <c r="E9" s="77">
        <v>1.5917478011953867E-2</v>
      </c>
      <c r="F9" s="77">
        <v>1.104706226183309E-2</v>
      </c>
      <c r="G9" s="77">
        <v>1.2785999955672448E-2</v>
      </c>
      <c r="H9" s="77">
        <v>1.0301649589145945E-2</v>
      </c>
      <c r="I9" s="77">
        <v>9.9882964572455268E-3</v>
      </c>
      <c r="J9" s="77">
        <v>1.001872077148723E-2</v>
      </c>
      <c r="K9" s="77">
        <v>1.0221387626293784E-2</v>
      </c>
      <c r="L9" s="192">
        <v>0</v>
      </c>
    </row>
    <row r="10" spans="1:12" x14ac:dyDescent="0.25">
      <c r="A10" s="73" t="str">
        <f>IF(desc!$B$1=1,desc!$A260,IF(desc!$B$1=2,desc!$B260,IF(desc!$B$1=3,desc!$C260,desc!$D260)))</f>
        <v>TalkTalk Telecom GmbH</v>
      </c>
      <c r="B10" s="78">
        <v>1.7000000000000001E-2</v>
      </c>
      <c r="C10" s="79">
        <v>1.5149271067093019E-2</v>
      </c>
      <c r="D10" s="79">
        <v>1.3839698337145708E-2</v>
      </c>
      <c r="E10" s="79">
        <v>1.1002836964045659E-2</v>
      </c>
      <c r="F10" s="79">
        <v>8.7770238681818026E-3</v>
      </c>
      <c r="G10" s="79">
        <v>1.006424217298983E-2</v>
      </c>
      <c r="H10" s="79">
        <v>1.4140505559608843E-2</v>
      </c>
      <c r="I10" s="79">
        <v>1.0962107798510501E-2</v>
      </c>
      <c r="J10" s="79">
        <v>7.8272406370259711E-3</v>
      </c>
      <c r="K10" s="79">
        <v>5.7856823066847153E-3</v>
      </c>
      <c r="L10" s="193">
        <v>0</v>
      </c>
    </row>
    <row r="11" spans="1:12" x14ac:dyDescent="0.25">
      <c r="A11" s="73" t="str">
        <f>IF(desc!$B$1=1,desc!$A261,IF(desc!$B$1=2,desc!$B261,IF(desc!$B$1=3,desc!$C261,desc!$D261)))</f>
        <v>Quickline AG (ex Finecom)</v>
      </c>
      <c r="B11" s="79">
        <v>2.0369431096064349E-3</v>
      </c>
      <c r="C11" s="79">
        <v>3.0542794088530825E-3</v>
      </c>
      <c r="D11" s="79">
        <v>3.9656299119626183E-3</v>
      </c>
      <c r="E11" s="79">
        <v>5.0961178585824446E-3</v>
      </c>
      <c r="F11" s="79">
        <v>6.2799525119832788E-3</v>
      </c>
      <c r="G11" s="79">
        <v>1.0022776685991316E-2</v>
      </c>
      <c r="H11" s="79">
        <v>1.2729286788829923E-2</v>
      </c>
      <c r="I11" s="79">
        <v>1.5821471100940208E-2</v>
      </c>
      <c r="J11" s="79">
        <v>1.7697050783288492E-2</v>
      </c>
      <c r="K11" s="79">
        <v>2.0953267843716074E-2</v>
      </c>
      <c r="L11" s="193">
        <v>2.8060147088283135E-2</v>
      </c>
    </row>
    <row r="12" spans="1:12" x14ac:dyDescent="0.25">
      <c r="A12" s="230" t="str">
        <f>IF(desc!$B$1=1,desc!$A262,IF(desc!$B$1=2,desc!$B262,IF(desc!$B$1=3,desc!$C262,desc!$D262)))</f>
        <v>Backbone</v>
      </c>
      <c r="B12" s="205">
        <v>2.0178072024566594E-3</v>
      </c>
      <c r="C12" s="205">
        <v>2.6037566327098945E-3</v>
      </c>
      <c r="D12" s="205">
        <v>3.4039190665886838E-3</v>
      </c>
      <c r="E12" s="205">
        <v>4.5307672836459555E-3</v>
      </c>
      <c r="F12" s="205">
        <v>5.340268180108753E-3</v>
      </c>
      <c r="G12" s="205">
        <v>5.7976442002960872E-4</v>
      </c>
      <c r="H12" s="205">
        <v>1.0001975234938069E-2</v>
      </c>
      <c r="I12" s="205">
        <v>1.0947172917141097E-2</v>
      </c>
      <c r="J12" s="205">
        <v>1.3501448159493508E-2</v>
      </c>
      <c r="K12" s="205">
        <v>1.6822529464774475E-2</v>
      </c>
      <c r="L12" s="206">
        <v>2.2030850795231934E-2</v>
      </c>
    </row>
    <row r="13" spans="1:12" x14ac:dyDescent="0.25">
      <c r="A13" s="86" t="str">
        <f>IF(desc!$B$1=1,desc!$A263,IF(desc!$B$1=2,desc!$B263,IF(desc!$B$1=3,desc!$C263,desc!$D263)))</f>
        <v>Altri</v>
      </c>
      <c r="B13" s="87">
        <v>4.9963056890393598E-2</v>
      </c>
      <c r="C13" s="87">
        <v>6.2304877530684144E-2</v>
      </c>
      <c r="D13" s="87">
        <v>7.0214675112715397E-2</v>
      </c>
      <c r="E13" s="87">
        <v>9.5392433250080733E-2</v>
      </c>
      <c r="F13" s="87">
        <v>0.13344696174177828</v>
      </c>
      <c r="G13" s="87">
        <v>9.1526124567354539E-2</v>
      </c>
      <c r="H13" s="87">
        <v>9.4325724653027798E-2</v>
      </c>
      <c r="I13" s="87">
        <v>0.11213175700581846</v>
      </c>
      <c r="J13" s="87">
        <v>0.12736249829482515</v>
      </c>
      <c r="K13" s="87">
        <v>9.7102337283557216E-2</v>
      </c>
      <c r="L13" s="194">
        <v>9.6230304433215785E-2</v>
      </c>
    </row>
    <row r="14" spans="1:12" x14ac:dyDescent="0.25">
      <c r="A14" s="188" t="str">
        <f>IF(desc!$B$1=1,desc!$A264,IF(desc!$B$1=2,desc!$B264,IF(desc!$B$1=3,desc!$C264,desc!$D264)))</f>
        <v xml:space="preserve">Osservazione: </v>
      </c>
      <c r="B14" s="6"/>
      <c r="C14" s="6"/>
      <c r="D14" s="6"/>
      <c r="E14" s="6"/>
      <c r="F14" s="6"/>
      <c r="G14" s="6"/>
      <c r="H14" s="6"/>
    </row>
    <row r="15" spans="1:12" ht="54" customHeight="1" x14ac:dyDescent="0.25">
      <c r="A15" s="189" t="str">
        <f>IF(desc!$B$1=1,desc!$A265,IF(desc!$B$1=2,desc!$B265,IF(desc!$B$1=3,desc!$C265,desc!$D265)))</f>
        <v>- Dal 1° aprile 2007, data dell'entrata in vigore della legge sulle telecomunicazioni (LTC) rivista, l'UFCOM può pubblicare le quote di mercato. La pubblicazione di questi dati è espressamente autorizzata dall'articolo 59 capoverso 2ter della nuova LTC.</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1"/>
  <sheetViews>
    <sheetView showGridLines="0" workbookViewId="0">
      <pane xSplit="1" ySplit="4" topLeftCell="H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3.1796875" style="3" customWidth="1"/>
    <col min="2" max="13" width="11.54296875" style="3" customWidth="1"/>
    <col min="14" max="16384" width="11.54296875" style="3"/>
  </cols>
  <sheetData>
    <row r="1" spans="1:21" ht="34.9" customHeight="1" x14ac:dyDescent="0.25">
      <c r="A1" s="98" t="str">
        <f>IF(desc!$B$1=1,desc!$A266,IF(desc!$B$1=2,desc!$B266,IF(desc!$B$1=3,desc!$C266,desc!$D266)))</f>
        <v xml:space="preserve">Tabella SF5: Servizi tramite collegamenti privati di rete fissa </v>
      </c>
    </row>
    <row r="2" spans="1:21" ht="15" customHeight="1" x14ac:dyDescent="0.3">
      <c r="A2" s="8" t="str">
        <f>IF(desc!$B$1=1,desc!$A267,IF(desc!$B$1=2,desc!$B267,IF(desc!$B$1=3,desc!$C267,desc!$D267)))</f>
        <v>Altri servizi per il periodo 01.01-31.12</v>
      </c>
      <c r="B2" s="4"/>
      <c r="C2" s="4"/>
      <c r="D2" s="4"/>
      <c r="E2" s="4"/>
      <c r="F2" s="4"/>
      <c r="G2" s="4"/>
      <c r="H2" s="4"/>
      <c r="I2" s="4"/>
      <c r="J2" s="4"/>
      <c r="K2" s="4"/>
      <c r="L2" s="4"/>
      <c r="M2" s="4"/>
      <c r="N2" s="4"/>
      <c r="O2" s="4"/>
      <c r="P2" s="4"/>
      <c r="Q2" s="4"/>
    </row>
    <row r="3" spans="1:21" ht="4.9000000000000004" customHeight="1" x14ac:dyDescent="0.25">
      <c r="A3" s="9"/>
      <c r="B3" s="4"/>
      <c r="C3" s="4"/>
      <c r="D3" s="4"/>
      <c r="E3" s="4"/>
      <c r="F3" s="4"/>
      <c r="G3" s="4"/>
      <c r="H3" s="4"/>
      <c r="I3" s="4"/>
      <c r="J3" s="4"/>
      <c r="K3" s="4"/>
      <c r="L3" s="4"/>
      <c r="M3" s="4"/>
      <c r="N3" s="4"/>
      <c r="O3" s="4"/>
      <c r="P3" s="4"/>
      <c r="Q3" s="4"/>
    </row>
    <row r="4" spans="1:21" ht="13" x14ac:dyDescent="0.3">
      <c r="A4" s="29"/>
      <c r="B4" s="5">
        <v>1999</v>
      </c>
      <c r="C4" s="5">
        <v>2000</v>
      </c>
      <c r="D4" s="5">
        <v>2001</v>
      </c>
      <c r="E4" s="5">
        <v>2002</v>
      </c>
      <c r="F4" s="5">
        <v>2003</v>
      </c>
      <c r="G4" s="5">
        <v>2004</v>
      </c>
      <c r="H4" s="5">
        <v>2005</v>
      </c>
      <c r="I4" s="5">
        <v>2006</v>
      </c>
      <c r="J4" s="5">
        <v>2007</v>
      </c>
      <c r="K4" s="5">
        <v>2008</v>
      </c>
      <c r="L4" s="5">
        <v>2009</v>
      </c>
      <c r="M4" s="5">
        <v>2010</v>
      </c>
      <c r="N4" s="5">
        <v>2011</v>
      </c>
      <c r="O4" s="5">
        <v>2012</v>
      </c>
      <c r="P4" s="5">
        <v>2013</v>
      </c>
      <c r="Q4" s="5">
        <v>2014</v>
      </c>
      <c r="R4" s="5">
        <v>2015</v>
      </c>
      <c r="S4" s="5">
        <v>2016</v>
      </c>
      <c r="T4" s="5">
        <v>2017</v>
      </c>
      <c r="U4" s="171">
        <v>2018</v>
      </c>
    </row>
    <row r="5" spans="1:21" x14ac:dyDescent="0.25">
      <c r="A5" s="32" t="str">
        <f>IF(desc!$B$1=1,desc!$A268,IF(desc!$B$1=2,desc!$B268,IF(desc!$B$1=3,desc!$C268,desc!$D268)))</f>
        <v>Informazioni sulle chiamate abusive / Numero di richieste</v>
      </c>
      <c r="B5" s="107">
        <v>15111</v>
      </c>
      <c r="C5" s="107">
        <v>16320</v>
      </c>
      <c r="D5" s="107">
        <v>6368</v>
      </c>
      <c r="E5" s="107">
        <v>5481</v>
      </c>
      <c r="F5" s="107">
        <v>6307</v>
      </c>
      <c r="G5" s="107">
        <v>4831</v>
      </c>
      <c r="H5" s="107">
        <v>4786</v>
      </c>
      <c r="I5" s="107">
        <v>4569</v>
      </c>
      <c r="J5" s="107" t="s">
        <v>52</v>
      </c>
      <c r="K5" s="107" t="s">
        <v>53</v>
      </c>
      <c r="L5" s="107" t="s">
        <v>54</v>
      </c>
      <c r="M5" s="107">
        <v>2359</v>
      </c>
      <c r="N5" s="107">
        <v>2815</v>
      </c>
      <c r="O5" s="107">
        <v>3246</v>
      </c>
      <c r="P5" s="107">
        <v>1967</v>
      </c>
      <c r="Q5" s="107">
        <v>8858</v>
      </c>
      <c r="R5" s="107">
        <v>1232</v>
      </c>
      <c r="S5" s="107">
        <v>698</v>
      </c>
      <c r="T5" s="107">
        <v>7831</v>
      </c>
      <c r="U5" s="231" t="s">
        <v>349</v>
      </c>
    </row>
    <row r="6" spans="1:21" ht="25" x14ac:dyDescent="0.25">
      <c r="A6" s="32" t="str">
        <f>IF(desc!$B$1=1,desc!$A269,IF(desc!$B$1=2,desc!$B269,IF(desc!$B$1=3,desc!$C269,desc!$D269)))</f>
        <v>Estratti delle fatture (fatturazione dettagliata delle chiamate) / Numero di abbonamenti in cui viene richiesto questo servizio</v>
      </c>
      <c r="B6" s="106">
        <v>1307026</v>
      </c>
      <c r="C6" s="106">
        <v>2125766</v>
      </c>
      <c r="D6" s="106">
        <v>1768784</v>
      </c>
      <c r="E6" s="106">
        <v>1868303</v>
      </c>
      <c r="F6" s="106">
        <v>719619</v>
      </c>
      <c r="G6" s="106">
        <v>1884742</v>
      </c>
      <c r="H6" s="106">
        <v>1922036</v>
      </c>
      <c r="I6" s="106">
        <v>1770333</v>
      </c>
      <c r="J6" s="107" t="s">
        <v>17</v>
      </c>
      <c r="K6" s="107" t="s">
        <v>17</v>
      </c>
      <c r="L6" s="107" t="s">
        <v>17</v>
      </c>
      <c r="M6" s="107" t="s">
        <v>17</v>
      </c>
      <c r="N6" s="107" t="s">
        <v>17</v>
      </c>
      <c r="O6" s="107" t="s">
        <v>17</v>
      </c>
      <c r="P6" s="107" t="s">
        <v>17</v>
      </c>
      <c r="Q6" s="107" t="s">
        <v>17</v>
      </c>
      <c r="R6" s="107" t="s">
        <v>17</v>
      </c>
      <c r="S6" s="107" t="s">
        <v>17</v>
      </c>
      <c r="T6" s="107" t="s">
        <v>17</v>
      </c>
      <c r="U6" s="231" t="s">
        <v>17</v>
      </c>
    </row>
    <row r="7" spans="1:21" ht="39" customHeight="1" x14ac:dyDescent="0.25">
      <c r="A7" s="88" t="str">
        <f>IF(desc!$B$1=1,desc!$A270,IF(desc!$B$1=2,desc!$B270,IF(desc!$B$1=3,desc!$C270,desc!$D270)))</f>
        <v>Elenco elettronico / Numero di abbonamenti sottoscritti, a prescindere dal servizio che permette l'accesso all'elenco telefonico</v>
      </c>
      <c r="B7" s="108" t="s">
        <v>18</v>
      </c>
      <c r="C7" s="109">
        <v>198</v>
      </c>
      <c r="D7" s="109">
        <v>458</v>
      </c>
      <c r="E7" s="109">
        <v>516</v>
      </c>
      <c r="F7" s="110" t="s">
        <v>16</v>
      </c>
      <c r="G7" s="110" t="s">
        <v>16</v>
      </c>
      <c r="H7" s="110" t="s">
        <v>16</v>
      </c>
      <c r="I7" s="110" t="s">
        <v>16</v>
      </c>
      <c r="J7" s="110" t="s">
        <v>16</v>
      </c>
      <c r="K7" s="110" t="s">
        <v>16</v>
      </c>
      <c r="L7" s="110" t="s">
        <v>16</v>
      </c>
      <c r="M7" s="110" t="s">
        <v>16</v>
      </c>
      <c r="N7" s="110" t="s">
        <v>16</v>
      </c>
      <c r="O7" s="110" t="s">
        <v>16</v>
      </c>
      <c r="P7" s="110" t="s">
        <v>16</v>
      </c>
      <c r="Q7" s="110" t="s">
        <v>16</v>
      </c>
      <c r="R7" s="110" t="s">
        <v>16</v>
      </c>
      <c r="S7" s="110" t="s">
        <v>16</v>
      </c>
      <c r="T7" s="110" t="s">
        <v>16</v>
      </c>
      <c r="U7" s="232" t="s">
        <v>16</v>
      </c>
    </row>
    <row r="8" spans="1:21" x14ac:dyDescent="0.25">
      <c r="A8" s="27" t="str">
        <f>IF(desc!$B$1=1,desc!$A271,IF(desc!$B$1=2,desc!$B271,IF(desc!$B$1=3,desc!$C271,desc!$D271)))</f>
        <v>Utili indicazioni:</v>
      </c>
      <c r="B8" s="45"/>
      <c r="C8" s="45"/>
      <c r="D8" s="45"/>
      <c r="E8" s="45"/>
      <c r="F8" s="45"/>
      <c r="G8" s="45"/>
      <c r="H8" s="45"/>
      <c r="I8" s="45"/>
      <c r="J8" s="45"/>
      <c r="K8" s="45"/>
      <c r="L8" s="46"/>
      <c r="M8" s="46"/>
      <c r="N8" s="46"/>
      <c r="O8" s="46"/>
      <c r="P8" s="46"/>
      <c r="Q8" s="46"/>
    </row>
    <row r="9" spans="1:21" x14ac:dyDescent="0.25">
      <c r="A9" s="27" t="str">
        <f>IF(desc!$B$1=1,desc!$A272,IF(desc!$B$1=2,desc!$B272,IF(desc!$B$1=3,desc!$C272,desc!$D272)))</f>
        <v>a) Informazione che non è più rilevata dalla 2003.</v>
      </c>
      <c r="B9" s="45"/>
      <c r="C9" s="45"/>
      <c r="D9" s="45"/>
      <c r="E9" s="45"/>
      <c r="F9" s="45"/>
      <c r="G9" s="45"/>
      <c r="H9" s="45"/>
      <c r="I9" s="45"/>
      <c r="J9" s="45"/>
      <c r="K9" s="45"/>
      <c r="L9" s="46"/>
      <c r="M9" s="46"/>
      <c r="N9" s="46"/>
      <c r="O9" s="46"/>
      <c r="P9" s="46"/>
      <c r="Q9" s="46"/>
    </row>
    <row r="10" spans="1:21" x14ac:dyDescent="0.25">
      <c r="A10" s="27" t="str">
        <f>IF(desc!$B$1=1,desc!$A273,IF(desc!$B$1=2,desc!$B273,IF(desc!$B$1=3,desc!$C273,desc!$D273)))</f>
        <v>b) Informazione che non è più rilevata dalla 2007.</v>
      </c>
      <c r="B10" s="47"/>
      <c r="C10" s="47"/>
      <c r="D10" s="47"/>
      <c r="E10" s="47"/>
      <c r="F10" s="47"/>
      <c r="G10" s="47"/>
      <c r="H10" s="47"/>
      <c r="I10" s="47"/>
      <c r="J10" s="47"/>
      <c r="K10" s="47"/>
      <c r="L10" s="48"/>
      <c r="M10" s="48"/>
      <c r="N10" s="48"/>
      <c r="O10" s="48"/>
      <c r="P10" s="48"/>
      <c r="Q10" s="48"/>
    </row>
    <row r="11" spans="1:21" x14ac:dyDescent="0.25">
      <c r="A11" s="27" t="str">
        <f>IF(desc!$B$1=1,desc!$A274,IF(desc!$B$1=2,desc!$B274,IF(desc!$B$1=3,desc!$C274,desc!$D274)))</f>
        <v>c) Informazione non rileverà pìu da 2018.</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10</vt:i4>
      </vt:variant>
      <vt:variant>
        <vt:lpstr>Diagramme</vt:lpstr>
      </vt:variant>
      <vt:variant>
        <vt:i4>3</vt:i4>
      </vt:variant>
      <vt:variant>
        <vt:lpstr>Benannte Bereiche</vt:lpstr>
      </vt:variant>
      <vt:variant>
        <vt:i4>1</vt:i4>
      </vt:variant>
    </vt:vector>
  </HeadingPairs>
  <TitlesOfParts>
    <vt:vector size="14" baseType="lpstr">
      <vt:lpstr>Intro</vt:lpstr>
      <vt:lpstr>Tab_SF2A</vt:lpstr>
      <vt:lpstr>Tab_SF2B</vt:lpstr>
      <vt:lpstr>Tab_SF2C</vt:lpstr>
      <vt:lpstr>Tab_SF3A</vt:lpstr>
      <vt:lpstr>Tab_SF3A masqué</vt:lpstr>
      <vt:lpstr>Tab_SF3B</vt:lpstr>
      <vt:lpstr>Tab_SF3PM</vt:lpstr>
      <vt:lpstr>Tab_SF5</vt:lpstr>
      <vt:lpstr>Tab_SF4</vt:lpstr>
      <vt:lpstr>GraphSF3A</vt:lpstr>
      <vt:lpstr>GraphSF3B</vt:lpstr>
      <vt:lpstr>GraphSF4</vt:lpstr>
      <vt:lpstr>Tab_SF3A!_GoBack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2016-12-07T15:24:35Z</cp:lastPrinted>
  <dcterms:created xsi:type="dcterms:W3CDTF">2016-10-25T06:43:27Z</dcterms:created>
  <dcterms:modified xsi:type="dcterms:W3CDTF">2020-03-17T08:51:19Z</dcterms:modified>
</cp:coreProperties>
</file>