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R:\Prod\Telcostat_dat\04_Analyse_des_données\03_Résultats\2024\anglais\"/>
    </mc:Choice>
  </mc:AlternateContent>
  <xr:revisionPtr revIDLastSave="0" documentId="8_{07AC32A4-DC4D-4D19-B512-480B542102D9}" xr6:coauthVersionLast="47" xr6:coauthVersionMax="47" xr10:uidLastSave="{00000000-0000-0000-0000-000000000000}"/>
  <bookViews>
    <workbookView xWindow="-120" yWindow="-120" windowWidth="29040" windowHeight="15720" tabRatio="698" xr2:uid="{00000000-000D-0000-FFFF-FFFF00000000}"/>
  </bookViews>
  <sheets>
    <sheet name="Intro" sheetId="1" r:id="rId1"/>
    <sheet name="Tab_SFM2" sheetId="7" r:id="rId2"/>
    <sheet name="Tab_SFM3A" sheetId="9" r:id="rId3"/>
    <sheet name="Tab_SFM3B" sheetId="11" r:id="rId4"/>
    <sheet name="Tab_SFM3C" sheetId="13" r:id="rId5"/>
    <sheet name="Tab_SFM4" sheetId="14" r:id="rId6"/>
    <sheet name="Tab_SFM5A" sheetId="10" r:id="rId7"/>
    <sheet name="Tab_SFM5B" sheetId="12" r:id="rId8"/>
    <sheet name="desc" sheetId="8" state="veryHidden" r:id="rId9"/>
  </sheets>
  <definedNames>
    <definedName name="Var._18_19" localSheetId="5">Tab_SFM4!$AD$4</definedName>
    <definedName name="Var._18_19">Tab_SFM4!$AD$4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7" l="1"/>
  <c r="T8" i="12" l="1"/>
  <c r="A12" i="12" l="1"/>
  <c r="R9" i="12"/>
  <c r="J9" i="12"/>
  <c r="K9" i="12"/>
  <c r="L9" i="12"/>
  <c r="M9" i="12"/>
  <c r="N9" i="12"/>
  <c r="O9" i="12"/>
  <c r="P9" i="12"/>
  <c r="Q9" i="12"/>
  <c r="I9" i="12"/>
  <c r="H9" i="12"/>
  <c r="G9" i="12"/>
  <c r="F9" i="12"/>
  <c r="E9" i="12"/>
  <c r="D9" i="12"/>
  <c r="C9" i="12"/>
  <c r="B9" i="12"/>
  <c r="AA12" i="14" l="1"/>
  <c r="Z12" i="14"/>
  <c r="A17" i="14"/>
  <c r="A10" i="14"/>
  <c r="AD5" i="14"/>
  <c r="AD6" i="14" l="1"/>
  <c r="AD7" i="14"/>
  <c r="AD8" i="14"/>
  <c r="AD9" i="14"/>
  <c r="AD10" i="14"/>
  <c r="AD11" i="14"/>
  <c r="AB12" i="14"/>
  <c r="AD12" i="14" s="1"/>
  <c r="Y12" i="14"/>
  <c r="X12" i="14"/>
  <c r="W12" i="14"/>
  <c r="V12" i="14"/>
  <c r="U12" i="14"/>
  <c r="T12" i="14"/>
  <c r="S12" i="14"/>
  <c r="R12" i="14"/>
  <c r="Q12" i="14"/>
  <c r="P12" i="14"/>
  <c r="O12" i="14"/>
  <c r="N12" i="14"/>
  <c r="M12" i="14"/>
  <c r="L12" i="14"/>
  <c r="K12" i="14"/>
  <c r="J12" i="14"/>
  <c r="I12" i="14"/>
  <c r="H12" i="14"/>
  <c r="G12" i="14"/>
  <c r="F12" i="14"/>
  <c r="E12" i="14"/>
  <c r="D12" i="14"/>
  <c r="C12" i="14"/>
  <c r="B12" i="14"/>
  <c r="A17" i="12"/>
  <c r="A15" i="12"/>
  <c r="A14" i="12"/>
  <c r="A14" i="10"/>
  <c r="A12" i="10"/>
  <c r="A11" i="10"/>
  <c r="A19" i="14"/>
  <c r="A16" i="14"/>
  <c r="A22" i="13"/>
  <c r="A20" i="13"/>
  <c r="A19" i="13"/>
  <c r="A26" i="11"/>
  <c r="A24" i="11"/>
  <c r="A23" i="11"/>
  <c r="A22" i="9"/>
  <c r="A20" i="9"/>
  <c r="A19" i="9"/>
  <c r="A25" i="7"/>
  <c r="A23" i="7"/>
  <c r="A22" i="7"/>
  <c r="A11" i="14"/>
  <c r="A9" i="14"/>
  <c r="A8" i="14"/>
  <c r="A7" i="14"/>
  <c r="A6" i="14"/>
  <c r="A5" i="14"/>
  <c r="A17" i="13"/>
  <c r="A17" i="9"/>
  <c r="T4" i="12"/>
  <c r="A13" i="12"/>
  <c r="A10" i="10"/>
  <c r="A15" i="14"/>
  <c r="A22" i="11"/>
  <c r="A20" i="11"/>
  <c r="A21" i="7"/>
  <c r="A19" i="7"/>
  <c r="A8" i="12"/>
  <c r="T10" i="12"/>
  <c r="T9" i="12"/>
  <c r="T7" i="12"/>
  <c r="T6" i="12"/>
  <c r="AC7" i="10"/>
  <c r="AC6" i="10"/>
  <c r="AC5" i="10"/>
  <c r="AC16" i="13"/>
  <c r="AC15" i="13"/>
  <c r="AC14" i="13"/>
  <c r="AC12" i="13"/>
  <c r="AC11" i="13"/>
  <c r="AC10" i="13"/>
  <c r="AC8" i="13"/>
  <c r="AC7" i="13"/>
  <c r="AC6" i="13"/>
  <c r="AC19" i="11"/>
  <c r="AC18" i="11"/>
  <c r="AC17" i="11"/>
  <c r="AC15" i="11"/>
  <c r="AC14" i="11"/>
  <c r="AC13" i="11"/>
  <c r="AC10" i="11"/>
  <c r="AC8" i="11"/>
  <c r="AC6" i="11"/>
  <c r="AC16" i="9"/>
  <c r="AC15" i="9"/>
  <c r="AC14" i="9"/>
  <c r="AC12" i="9"/>
  <c r="AC11" i="9"/>
  <c r="AC10" i="9"/>
  <c r="AC8" i="9"/>
  <c r="AC7" i="9"/>
  <c r="AC6" i="9"/>
  <c r="AD4" i="7"/>
  <c r="AD16" i="7"/>
  <c r="AD13" i="7"/>
  <c r="AD12" i="7"/>
  <c r="AD10" i="7"/>
  <c r="AD8" i="7"/>
  <c r="AD7" i="7"/>
  <c r="AD6" i="7"/>
  <c r="AC4" i="9"/>
  <c r="A14" i="14" l="1"/>
  <c r="AD4" i="14" l="1"/>
  <c r="AC4" i="10" l="1"/>
  <c r="A13" i="7" l="1"/>
  <c r="A12" i="7"/>
  <c r="A11" i="7"/>
  <c r="A10" i="7"/>
  <c r="A9" i="7"/>
  <c r="A8" i="7"/>
  <c r="A5" i="7"/>
  <c r="A2" i="7"/>
  <c r="A1" i="7"/>
  <c r="A11" i="11" l="1"/>
  <c r="A10" i="11"/>
  <c r="A8" i="11"/>
  <c r="A9" i="11"/>
  <c r="A12" i="11"/>
  <c r="A13" i="11"/>
  <c r="A14" i="11"/>
  <c r="A15" i="11"/>
  <c r="A16" i="11"/>
  <c r="A17" i="11"/>
  <c r="A18" i="11"/>
  <c r="A19" i="11"/>
  <c r="A21" i="11"/>
  <c r="A7" i="11" l="1"/>
  <c r="A11" i="12" l="1"/>
  <c r="A7" i="13"/>
  <c r="A9" i="12" l="1"/>
  <c r="A10" i="12"/>
  <c r="A5" i="12"/>
  <c r="A6" i="12"/>
  <c r="A7" i="12"/>
  <c r="A2" i="12"/>
  <c r="A1" i="12"/>
  <c r="A9" i="10"/>
  <c r="A8" i="10"/>
  <c r="A7" i="10"/>
  <c r="A6" i="10"/>
  <c r="A5" i="10"/>
  <c r="A2" i="10"/>
  <c r="A1" i="10"/>
  <c r="A13" i="14"/>
  <c r="A12" i="14"/>
  <c r="A2" i="14"/>
  <c r="A1" i="14"/>
  <c r="AC4" i="13"/>
  <c r="A10" i="13"/>
  <c r="A11" i="13"/>
  <c r="A12" i="13"/>
  <c r="A13" i="13"/>
  <c r="A14" i="13"/>
  <c r="A15" i="13"/>
  <c r="A16" i="13"/>
  <c r="A18" i="13"/>
  <c r="A9" i="13"/>
  <c r="A8" i="13"/>
  <c r="A6" i="13"/>
  <c r="A5" i="13"/>
  <c r="A2" i="13"/>
  <c r="A1" i="13"/>
  <c r="AC4" i="11"/>
  <c r="A6" i="11"/>
  <c r="A5" i="11"/>
  <c r="A18" i="9"/>
  <c r="A16" i="9"/>
  <c r="A15" i="9"/>
  <c r="A14" i="9"/>
  <c r="A13" i="9"/>
  <c r="A12" i="9"/>
  <c r="A11" i="9"/>
  <c r="A10" i="9"/>
  <c r="A9" i="9"/>
  <c r="A8" i="9"/>
  <c r="A7" i="9"/>
  <c r="A6" i="9"/>
  <c r="A5" i="9"/>
  <c r="A2" i="9"/>
  <c r="A18" i="7"/>
  <c r="A17" i="7"/>
  <c r="A16" i="7"/>
  <c r="A15" i="7"/>
  <c r="A14" i="7"/>
  <c r="A7" i="7"/>
  <c r="A6" i="7"/>
  <c r="D23" i="1"/>
  <c r="D17" i="1" l="1"/>
  <c r="D18" i="1"/>
  <c r="C19" i="1"/>
  <c r="A2" i="11" l="1"/>
  <c r="A1" i="11"/>
  <c r="D22" i="1" l="1"/>
  <c r="D16" i="1"/>
  <c r="D20" i="1"/>
  <c r="C21" i="1"/>
  <c r="A1" i="9" l="1"/>
  <c r="C15" i="1" l="1"/>
  <c r="B12" i="1" l="1"/>
  <c r="C14" i="1" l="1"/>
</calcChain>
</file>

<file path=xl/sharedStrings.xml><?xml version="1.0" encoding="utf-8"?>
<sst xmlns="http://schemas.openxmlformats.org/spreadsheetml/2006/main" count="681" uniqueCount="300">
  <si>
    <t>Language</t>
  </si>
  <si>
    <t>Deutsch</t>
  </si>
  <si>
    <t>Français</t>
  </si>
  <si>
    <t>Italiano</t>
  </si>
  <si>
    <t>English</t>
  </si>
  <si>
    <t>D</t>
  </si>
  <si>
    <t>F</t>
  </si>
  <si>
    <t>I</t>
  </si>
  <si>
    <t>E</t>
  </si>
  <si>
    <t>Wählen Sie bitte Ihre Sprache</t>
  </si>
  <si>
    <t>Choisissez votre langue s.v.p.</t>
  </si>
  <si>
    <t>Selezionare la vostra lingua p.f.</t>
  </si>
  <si>
    <t>Please choose your language</t>
  </si>
  <si>
    <t>Total</t>
  </si>
  <si>
    <t xml:space="preserve">Total </t>
  </si>
  <si>
    <t>Durchschnittliche Verbindungsdauer (in Minuten)</t>
  </si>
  <si>
    <t>Autres services téléphonique publics</t>
  </si>
  <si>
    <t>Andere öffentliche Telefondienste</t>
  </si>
  <si>
    <t>Altri servizi telefonici pubblici</t>
  </si>
  <si>
    <t>Other public telephone services</t>
  </si>
  <si>
    <t>2. Services de télécommunication sur numéros 0800, 084x et 0900</t>
  </si>
  <si>
    <t>3. Services de télécommunication sur numéros courts</t>
  </si>
  <si>
    <t>4. Service de renseignements des annuaires</t>
  </si>
  <si>
    <t>2.1 Numéros de services gratuits 0800 : Nombre total et durée totale des communications établies (SFM3A)</t>
  </si>
  <si>
    <t>2.2 Numéros de services 084x : Nombre total et durée totale des communications établies (SFM3B)</t>
  </si>
  <si>
    <t>2.3 Numéros de services 090x : Nombre total et durée totale des communications établies (SFM3C)</t>
  </si>
  <si>
    <t>4.2 Appels au service de renseignements des annuaires selon le numéro 18xy (SFM5B)</t>
  </si>
  <si>
    <t>Service de transcription pour malentendants</t>
  </si>
  <si>
    <t>Tableau SFM2: Autres services à travers les raccordements fixes et mobiles</t>
  </si>
  <si>
    <t>Durée moyenne des communications établies par et pour des malentendants (en minutes)</t>
  </si>
  <si>
    <t>Service de commutation pour malvoyants</t>
  </si>
  <si>
    <t>Durée moyenne des communications établies (en minutes)</t>
  </si>
  <si>
    <t>Sur réseaux fixes</t>
  </si>
  <si>
    <t>Nombre total de communications établies (en millions d'unités)</t>
  </si>
  <si>
    <t>Durée totale des communications établies (en millions de minutes)</t>
  </si>
  <si>
    <t>Durée moyenne des communications établies</t>
  </si>
  <si>
    <t>Sur réseaux mobiles</t>
  </si>
  <si>
    <t xml:space="preserve">Tableau SFM3B: Numéros de services 084x pour appels à frais partagés (appels à gratuité partielle, pour des appels de services ou des appels par des cartes prépayées) sur des raccordements fixes et mobiles </t>
  </si>
  <si>
    <t xml:space="preserve">Tableau SFM3A: Numéros de services gratuits 0800 (appels à gratuité totale, pour des appels de services ou des appels par des cartes prépayées) sur des raccordements fixes et mobiles </t>
  </si>
  <si>
    <t>dont pour l'accès à Internet</t>
  </si>
  <si>
    <t xml:space="preserve">Tableau SFM3C: Numéros de services 090x (Premium Rate Service) sur des raccordements fixes et mobiles </t>
  </si>
  <si>
    <t>Nombre total de communications établies vers les numéros courts</t>
  </si>
  <si>
    <t xml:space="preserve">Tableau SFM5A: Autres services sur raccordements fixes et mobiles </t>
  </si>
  <si>
    <t>Réseaux fixes</t>
  </si>
  <si>
    <t>Réseaux mobiles</t>
  </si>
  <si>
    <t>Dont au 1811</t>
  </si>
  <si>
    <t>Dont au 1818</t>
  </si>
  <si>
    <t>Autres 18xy</t>
  </si>
  <si>
    <t>Nombre total d’appels à partir du réseau fixe et du réseau mobile</t>
  </si>
  <si>
    <t>2. Festnetzdienste über 0800-, 084x- und 0900-Nummern</t>
  </si>
  <si>
    <t>2.3 Verbindungen zu 090x-Dienstnummern: Gesamtanzahl und Gesamtdauer der Verbindungen (SFM3C)</t>
  </si>
  <si>
    <t>2.2 Verbindungen zu 084x-Gebührenteilungsnummern: Gesamtanzahl und Gesamtdauer der Verbindungen (SFM3B)</t>
  </si>
  <si>
    <t>2.1 Verbindungen zu 0800-Dienstnummern: Gesamtanzahl und Gesamtdauer der Verbindungen (SFM3A)</t>
  </si>
  <si>
    <t>3.1 Gesamtanzahl der Verbindungen zu Kurznummern (für den Zeitraum 01.01. bis 31.12.) (SFM4)</t>
  </si>
  <si>
    <t>3. Festnetzdienste über Kurznummern über Festnetz- und Mobilfunkanschlüsse</t>
  </si>
  <si>
    <t>4. Verzeichnisauskunftsdienste</t>
  </si>
  <si>
    <t>Transkriptionsdienst für Hörbehindert</t>
  </si>
  <si>
    <t>Anzahl von oder für Hörbehinderte(n) hergestellte Verbindungen (in Einheiten für den Zeitraum 01.01. bis 31.12.)</t>
  </si>
  <si>
    <t>Durchschnittliche Dauer der von und für Hörbehinderte(n) hergestellten Verbindungen (in Minuten)</t>
  </si>
  <si>
    <t>Vermittlungsdienst für Sehbehinderte</t>
  </si>
  <si>
    <t>Anzahl als Sehbehinderte registrierte Personen (am 31.12.)</t>
  </si>
  <si>
    <t>Anzahl Verbindungen (in Einheiten für den Zeitraum 01.01. bis 31.12.)</t>
  </si>
  <si>
    <t>Gesamtdauer der Verbindungen (in Minuten für den Zeitraum 01.01. bis 31.12.)</t>
  </si>
  <si>
    <t>Durchschnittliche Dauer der Verbindungen (in Minuten)</t>
  </si>
  <si>
    <t>Tabelle SFM3A: Verbindungen zu 0800-Dienstnummern (kostenlos, für die Nutzung von Diensten oder für Anrufe mit vorbezahlten Karten) über Fest- und Mobilfunkanschlüsse</t>
  </si>
  <si>
    <t>Gesamtanzahl und Gesamtdauer der Verbindungen für den Zeitraum 01.01. bis 31.12.</t>
  </si>
  <si>
    <t xml:space="preserve">Festnetz </t>
  </si>
  <si>
    <t>Gesamtanzahl Verbindungen (in Millionen Einheiten)</t>
  </si>
  <si>
    <t>Gesamtdauer der Verbindungen (in Millionen Minuten)</t>
  </si>
  <si>
    <t>Mobilfunknetz</t>
  </si>
  <si>
    <t>davon für Internetzugang</t>
  </si>
  <si>
    <t>Tabelle SFM3C: Verbindungen zu 090x-Dienstnummern (Premium Rate Service) über Fest- und Mobilfunkanschlüsse</t>
  </si>
  <si>
    <t>Gesamtanzahl der Verbindungen zu Kurznummern (für den Zeitraum 01.01. bis 31.12.)</t>
  </si>
  <si>
    <t>Festnetz</t>
  </si>
  <si>
    <t>Gesamtanzahl Verbindungen zu Kurz-nummern</t>
  </si>
  <si>
    <t>Gesamtzahl der Anrufe auf Verzeichnisauskunftsdienste vom 01.01. bis 31.12.</t>
  </si>
  <si>
    <t>Tabelle SFM4: Andere Dienste auf Festnetz- und Mobilfunkanschlüssen</t>
  </si>
  <si>
    <t>Tabelle SFM5B: Andere Dienste auf Festnetz- und Mobilfunkanschlüssen</t>
  </si>
  <si>
    <t>Anrufe auf Verzeichnisauskunftsdienste mit 18xy-Nummern</t>
  </si>
  <si>
    <t>Appels au service de renseignements des annuaires selon le numéro 18xy</t>
  </si>
  <si>
    <t>Davon auf die Nummer 1811</t>
  </si>
  <si>
    <t>Davon auf die Nummer 1818</t>
  </si>
  <si>
    <t>Andere 18xy-Nummern</t>
  </si>
  <si>
    <t>Gesamtzahl Anrufe aus dem Fest- und Mobilfunknetz</t>
  </si>
  <si>
    <t xml:space="preserve">Tabelle SFM2: Andere Dienste auf Fest- und Mobilfunknetzen </t>
  </si>
  <si>
    <t>2. Servizi di telecomunicazione tramite i numeri 0800, 084x e 0900</t>
  </si>
  <si>
    <t>4. Servizio di informazioni sugli elenchi telefonici</t>
  </si>
  <si>
    <t>Tabella SFM2: Altri servizi tramite collegamenti di rete fissa e mobile</t>
  </si>
  <si>
    <t>Servizio di trascrizione per audiolesi</t>
  </si>
  <si>
    <t>Numero di comunicazioni stabilite da e per audiolesi (in unità, per il periodo 01.01-31.12)</t>
  </si>
  <si>
    <t>Durata totale delle comunicazioni stabilite da e per audiolesi (in minuti, per il periodo 01.01-31.12)</t>
  </si>
  <si>
    <t>Durata media delle comunicazioni stabilite da e per audiolesi (in minuti)</t>
  </si>
  <si>
    <t>Servizio di commutazione per ipovedenti</t>
  </si>
  <si>
    <t>Numero di persone registrate in quanto ipovedenti (al 31.12)</t>
  </si>
  <si>
    <t>Numero di comunicazioni stabilite (in unità, per il periodo 01.01-31.12)</t>
  </si>
  <si>
    <t>Durata totale delle comunicazioni stabilite (in minuti, per il periodo 01.01-31.12)</t>
  </si>
  <si>
    <t>Durata media delle comunicazioni stabilite (in minuti)</t>
  </si>
  <si>
    <t>Tabella SFM3A: Numeri di servizi gratuiti 0800 (chiamate completamente gratuite, per chiamate di servizi o chiamate da carte prepagate) via collegamenti di rete fissa e mobile</t>
  </si>
  <si>
    <t>Numero totale di comunicazioni stabilite (in milioni di unità)</t>
  </si>
  <si>
    <t>Durata totale delle comunicazioni stabilite (in milioni di minuti)</t>
  </si>
  <si>
    <t>Durata media delle comunicazioni stabilite</t>
  </si>
  <si>
    <t>Su reti mobili</t>
  </si>
  <si>
    <t>Totale</t>
  </si>
  <si>
    <t xml:space="preserve">Tabella SFM3B: Numeri di servizi 084x per chiamate a ripartizione delle spese (chiamate parzialmente gratuite, per chiamate di servizi o chiamate tramite carte prepagate) via collegamenti di rete fissa e mobile </t>
  </si>
  <si>
    <t>di cui per l'accesso a Internet</t>
  </si>
  <si>
    <t>Tabella SFM3C: Numeri di servizi 090x (Premium Rate Service) via collegamenti di rete fissa e mobile</t>
  </si>
  <si>
    <t>Tabella SFM4: Altri servizi tramite collegamenti di rete fissa e mobile</t>
  </si>
  <si>
    <t>2. Telecommunications services on 0800, 084x and 0900 numbers</t>
  </si>
  <si>
    <t>2.1 Numeri di servizi gratuiti 0800: Numero totale di comunicazioni stabilite e durata totale (SFM3A)</t>
  </si>
  <si>
    <t>2.1 0800 numbers of free services: Total number of calls established and total duration (SFM3A)</t>
  </si>
  <si>
    <t>3. Telecommunication services on short numbers</t>
  </si>
  <si>
    <t>4. Directory enquiries service</t>
  </si>
  <si>
    <t>4.2 Calls to the directory enquiries service according to the 18xy number (SFM5B)</t>
  </si>
  <si>
    <t>Table SFM2: Other services on fixed and mobile connections</t>
  </si>
  <si>
    <t>Transcription service for the hearing-impaired</t>
  </si>
  <si>
    <t>Number of calls established by and for the hearing-impaired (in units, for the period from 01.01 to 31.12)</t>
  </si>
  <si>
    <t>Total duration of calls established by and for the hearing-impaired (in minutes, for the period from 01.01 to 31.12)</t>
  </si>
  <si>
    <t>Average duration of calls established by and for the hearing-impaired (in minutes)</t>
  </si>
  <si>
    <t>Switching service for the visually impaired</t>
  </si>
  <si>
    <t>Number of persons registered as visually impaired (as of 31.12)</t>
  </si>
  <si>
    <t>Number of calls established (in units, for the period from 01.01 to 31.12)</t>
  </si>
  <si>
    <t>Total duration of calls established (in minutes, for the period from 01.01 to 31.12)</t>
  </si>
  <si>
    <t>Table SFM3A: 0800 numbers of free services (totally free calls, for service calls or calls by prepaid cards) on fixed and mobile connections</t>
  </si>
  <si>
    <t>On fixed networks</t>
  </si>
  <si>
    <t>Total number of calls established (in millions of units)</t>
  </si>
  <si>
    <t>Total duration of calls established (in millions of minutes)</t>
  </si>
  <si>
    <t>Average duration of calls established</t>
  </si>
  <si>
    <t>On mobile networks</t>
  </si>
  <si>
    <t>Table SFM3C: 090x service numbers (Premium Rate Service) on fixed and mobile connections</t>
  </si>
  <si>
    <t>of which for internet access</t>
  </si>
  <si>
    <t xml:space="preserve">Table SFM4: Other services on fixed and mobile connections </t>
  </si>
  <si>
    <t>Total number of calls made to short numbers</t>
  </si>
  <si>
    <t xml:space="preserve">Note: </t>
  </si>
  <si>
    <t>Total number of calls to the directory enquiries service from 01.01 to 31.12</t>
  </si>
  <si>
    <t>Fixed network</t>
  </si>
  <si>
    <t>Mobile network</t>
  </si>
  <si>
    <t xml:space="preserve">Table SFM5A: Other services on fixed and mobile connections </t>
  </si>
  <si>
    <t xml:space="preserve">Table SFM5B: Other services on fixed and mobile connections </t>
  </si>
  <si>
    <t>Calls to the directory enquiries service according to the 18xy number</t>
  </si>
  <si>
    <t>of which to 1811</t>
  </si>
  <si>
    <t>of which to 1818</t>
  </si>
  <si>
    <t>Other 18xy</t>
  </si>
  <si>
    <t>Total number of calls from the fixed network and mobile network</t>
  </si>
  <si>
    <t>3. Servizi di telecomunicazione tramite numeri brevi</t>
  </si>
  <si>
    <t>Numero totale delle comunicazioni stabilite verso i numeri brevi</t>
  </si>
  <si>
    <t>Reti mobili</t>
  </si>
  <si>
    <t>Reti fisse</t>
  </si>
  <si>
    <t>Tabella SFM5B: Altri servizi tramite collegamenti di rete fissa e mobile</t>
  </si>
  <si>
    <t xml:space="preserve">Tableau SFM5B : Autres services sur raccordements fixes et mobiles </t>
  </si>
  <si>
    <t>Di cui al 1811</t>
  </si>
  <si>
    <t>Di cui al 1818</t>
  </si>
  <si>
    <t>Altri numeri 18xy</t>
  </si>
  <si>
    <t xml:space="preserve">Totale </t>
  </si>
  <si>
    <t>4.2 Anrufe auf Verzeichnisauskunftsdienste mit 18xy-Nummern (SFM5B)</t>
  </si>
  <si>
    <t>4.1 Gesamtzahl der Anrufe auf Verzeichnisauskunftsdienste vom 01.01. bis 31.12. (SFM5A)</t>
  </si>
  <si>
    <t>2.3 Numeri di servizi 090x: Numero totale di comunicazioni stabilite e durata totale (SFM3C)</t>
  </si>
  <si>
    <t>2.3 090x service numbers: Total number of calls established and total duration (SFM3C)</t>
  </si>
  <si>
    <t>2.2 Numeri di servizi 084x: Numero totale di comunicazioni stabilite e durata totale (SFM3B)</t>
  </si>
  <si>
    <t>2.2 090x service numbers: Total number of calls established and total duration (SFM3B)</t>
  </si>
  <si>
    <t>Total number of calls made to short numbers (for the period from 01.01 to 31.12)</t>
  </si>
  <si>
    <t>Numero totale di comunicazioni stabilite verso i numeri brevi (per il periodo 01.01-31.12)</t>
  </si>
  <si>
    <t>Tabella SFM5A: Altri servizi tramite collegamenti di rete fissa e mobile</t>
  </si>
  <si>
    <t>Numero totale di chiamate ai servizi d'informazione sugli elenchi dal 01.01 al 31.12</t>
  </si>
  <si>
    <t>Average duration of calls established (in minutes)</t>
  </si>
  <si>
    <t>4.2 Chiamate al servizio di informazioni degli elenchi telefonici secondo il numero 18xy (SFM5B)</t>
  </si>
  <si>
    <t>Chiamate al servizio di informazioni degli elenchi telefonici secondo il numero 18xy</t>
  </si>
  <si>
    <t>Tabelle SFM5A: Andere Dienste auf Festnetz- und Mobilfunkanschlüssen</t>
  </si>
  <si>
    <t>Su reti fisse</t>
  </si>
  <si>
    <t>Numero totale di chiamate dalla rete fissa e mobile</t>
  </si>
  <si>
    <t>Gesamtdauer der von oder für Hörbehinderte(n) hergestellten Verbindungen (in Minuten für den Zeitraum 01.01. bis 31.12.)</t>
  </si>
  <si>
    <t>Service de relais des messages courts (SMS)</t>
  </si>
  <si>
    <t>Service de relais par vidéo-téléphonie</t>
  </si>
  <si>
    <t>Nombre de communications relayées</t>
  </si>
  <si>
    <t>Durée des communications relayées</t>
  </si>
  <si>
    <t>3.1 Numero totale di comunicazioni stabilite verso i numeri brevi (per il periodo 01.01-31.12) (SFM4)</t>
  </si>
  <si>
    <t>3.1 Total number of calls made to short numbers (for the period from 01.01 to 31.12) (SFM4)</t>
  </si>
  <si>
    <t>4.1 Numero totale di chiamate al servizio di informazioni sugli elenchi telefonici per il periodo 01.01-31.12 (SFM5A)</t>
  </si>
  <si>
    <t>4.1 Total number of calls to the directory enquiries service for the period from 01.01 to 31.12 (SFM5A)</t>
  </si>
  <si>
    <t>Numero totale di comunicazioni stabilite e durata totale delle comunicazioni stabilite per il periodo 01.01-31.12</t>
  </si>
  <si>
    <t>Total number of calls established and total duration of calls established for the period from 01.01 to 31.12</t>
  </si>
  <si>
    <t>Tabelle SFM3B: Verbindungen zu 084x-Gebührenteilungsnummern (teilweise kostenlos, für die Nutzung von Diensten oder für Anrufe mit vorbezahlten Karten) über Fest- und Mobilfunkanschlüsse</t>
  </si>
  <si>
    <t>Total number of calls made and total duration of calls made for the period 01.01 – 31.12</t>
  </si>
  <si>
    <t>Dienst für Hörbehinderte und Vermittlungsdienst für Sehbehinderte</t>
  </si>
  <si>
    <t>Service pour malentendants et service de commutation pour malvoyants</t>
  </si>
  <si>
    <t>Servizio per audiolesi e Servizio di commutazione per ipovedenti</t>
  </si>
  <si>
    <t>Service for the hearing-impaired and switching service for the visually impaired</t>
  </si>
  <si>
    <t>SMS-Vermittlungsdienst</t>
  </si>
  <si>
    <t>Anzahl vermittelter SMS</t>
  </si>
  <si>
    <t>Vermittlungsdienst über Videotelefonie</t>
  </si>
  <si>
    <t>Anzahl vermittelter Verbindungen</t>
  </si>
  <si>
    <t>Dauer der vermittelten Verbindungen</t>
  </si>
  <si>
    <t>Nombre de SMS relayés</t>
  </si>
  <si>
    <t>Servizio di intermediazione di messagi brevi (SMS)</t>
  </si>
  <si>
    <t>Numero di SMS inviati</t>
  </si>
  <si>
    <t>Servizio di intermediazione tramite videotelefonia</t>
  </si>
  <si>
    <t>Numero di comunicazioni trascritte</t>
  </si>
  <si>
    <t>Durata delle comunicazioni trascritte</t>
  </si>
  <si>
    <t>Short message relay service (SMS)</t>
  </si>
  <si>
    <t>Number of SMSs relayed</t>
  </si>
  <si>
    <t>Service by video-telephony</t>
  </si>
  <si>
    <t>Number of communications relayed</t>
  </si>
  <si>
    <t>Duration of communications relayed</t>
  </si>
  <si>
    <t>1. Dienst für Hörbehinderte und Vermittlungsdienst für Sehbehinderte (SFM2)</t>
  </si>
  <si>
    <t>1. Service pour malentendants et service de commutation pour malvoyants (SFM2)</t>
  </si>
  <si>
    <t>1. Servizio per audiolesi e Servizio di commutazione per ipovedenti (SFM2)</t>
  </si>
  <si>
    <t>1. Service for the hearing-impaired and switching service for the visually impaired (SFM2)</t>
  </si>
  <si>
    <t>3.1 Nombre total de communications établies vers les numéros courts (pour la période du 01.01 au 31.12.) (SFM4)</t>
  </si>
  <si>
    <t>4.1 Nombre total des appels au service de renseignements des annuaires pour la période du 01.01 au 31.12. (SFM5A)</t>
  </si>
  <si>
    <t>Nombre de communications établies par et pour des malentendants (en unités, pour la période du 01.01 au 31.12.)</t>
  </si>
  <si>
    <t>Durée totale des communications établies par et pour des malentendants (en minutes, pour la période du 01.01 au 31.12.)</t>
  </si>
  <si>
    <t>Nombre personnes enregistrées comme malvoyants (au 31.12.)</t>
  </si>
  <si>
    <t>Nombre de communications établies (en unités, pour la période du 01.01 au 31.12.)</t>
  </si>
  <si>
    <t>Durée totale des communications établies (en minutes, pour la période du 01.01 au 31.12.)</t>
  </si>
  <si>
    <t>Nombre total de communications établies et durée totale des communications établies pour la période du 01.01 au 31.12.</t>
  </si>
  <si>
    <t>Nombre total de communications établies vers les numéros courts (pour la période du 01.01 au 31.12.)</t>
  </si>
  <si>
    <t>Nombre total des appels au service de renseignements des annuaires du 01.01 au 31.12.</t>
  </si>
  <si>
    <t>…</t>
  </si>
  <si>
    <t>-</t>
  </si>
  <si>
    <r>
      <t xml:space="preserve">2010 </t>
    </r>
    <r>
      <rPr>
        <vertAlign val="superscript"/>
        <sz val="10"/>
        <color theme="1"/>
        <rFont val="Arial"/>
        <family val="2"/>
      </rPr>
      <t>1)</t>
    </r>
  </si>
  <si>
    <t>1) Schätzungen</t>
  </si>
  <si>
    <t>1) Estimations</t>
  </si>
  <si>
    <t>1) Stime</t>
  </si>
  <si>
    <t>1) Estimates</t>
  </si>
  <si>
    <t>Davon auf die Nummer 1820</t>
  </si>
  <si>
    <t>Dont au 1820</t>
  </si>
  <si>
    <t>Di cui al 1820</t>
  </si>
  <si>
    <t>of which to 1820</t>
  </si>
  <si>
    <t>Note:</t>
  </si>
  <si>
    <t>... Zahl unbekannt (nicht erhoben).</t>
  </si>
  <si>
    <t>... Chiffre inconnu (non relevé).</t>
  </si>
  <si>
    <t>... Dato non noto (non rilevato).</t>
  </si>
  <si>
    <t>... Unknown (not been gathered).</t>
  </si>
  <si>
    <t>Aufgrund von Rundungsdifferenzen können die Summen in dieser Tabelle geringfügig vom wirklichen Wert abweichen.</t>
  </si>
  <si>
    <t xml:space="preserve">Dans ce tableau les sommes ne correspondent pas toujours exactement aux éléments qui les composent. Ces minimes écarts sont dus aux arrondissements. </t>
  </si>
  <si>
    <t>A causa di arrotondamenti, le somme non corrispondono sempre esattamente alla somma degli elementi riportati nella tabella.</t>
  </si>
  <si>
    <t>in this table the sums do not always correspond exactly with their constituent elements. These small differences are due to rounding up or down.</t>
  </si>
  <si>
    <t>Bemerkung:</t>
  </si>
  <si>
    <t>Remarque:</t>
  </si>
  <si>
    <t>Nota bene:</t>
  </si>
  <si>
    <t>In this table the sums do not always correspond exactly with their constituent elements. These small differences are due to rounding up or down.</t>
  </si>
  <si>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</si>
  <si>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</si>
  <si>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</si>
  <si>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</si>
  <si>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</si>
  <si>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</si>
  <si>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</si>
  <si>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</si>
  <si>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 xml:space="preserve">Bemerkung: </t>
  </si>
  <si>
    <t xml:space="preserve">Remarque : </t>
  </si>
  <si>
    <t xml:space="preserve">Osservazione: </t>
  </si>
  <si>
    <t>….</t>
  </si>
  <si>
    <t>Numéro 112 (numéro d’urgence européen)</t>
  </si>
  <si>
    <t>Numéro 117 (police, appel d’urgence)</t>
  </si>
  <si>
    <t>Numéro 118 (feu, appel d’urgence)</t>
  </si>
  <si>
    <t>Numéro 143 (secours téléphonique pour les adultes (La Main Tendue)</t>
  </si>
  <si>
    <t>Numéro 144 (sanitaire (ambulance), appel d’urgence)</t>
  </si>
  <si>
    <t>Numéro 145 (intoxication (Tox Info Suisse), appel d’urgence)</t>
  </si>
  <si>
    <t>Numéro 147 (secours téléphonique pour les enfants et les jeunes)</t>
  </si>
  <si>
    <t>Nummer 112 (europäische Notrufnummer)</t>
  </si>
  <si>
    <t>Nummer 117 (Polizeinotruf)</t>
  </si>
  <si>
    <t>Nummer 118 (Feuerwehrnotruf)</t>
  </si>
  <si>
    <t>Nummer 143 (telefonische Hilfe für Erwachsene (Die Dargebotene Hand))</t>
  </si>
  <si>
    <t>Nummer 144 (Sanitätsnotruf (Ambulanz))</t>
  </si>
  <si>
    <t>Nummer 145 (Vergiftungsnotruf (Tox Info Suisse))</t>
  </si>
  <si>
    <t>Nummer 147 (telefonische Hilfe für Kinder und Jugendliche)</t>
  </si>
  <si>
    <t>Numero 112 (numero d’emergenza europeo)</t>
  </si>
  <si>
    <t>Numero 117 (polizia, chiamata d’emergenza)</t>
  </si>
  <si>
    <t>Numero 118 (pompieri, chiamata d’emergenza)</t>
  </si>
  <si>
    <t>Numero 143 (assistenza telefonica per adulti (Telefono Amico))</t>
  </si>
  <si>
    <t>Numero 144 (servizio sanitario (autoambulanze), chiamata d’emergenza)</t>
  </si>
  <si>
    <t>Numero 145 (avvelenamento (Tox Info Suisse), chiamata d’emergenza)</t>
  </si>
  <si>
    <t>Numero 147 (assistenza telefonica per bambini e giovani)</t>
  </si>
  <si>
    <t>Number 112 (european emergency number)</t>
  </si>
  <si>
    <t>Number 117 (police, emergency number)</t>
  </si>
  <si>
    <t>Number 118 (fire, emergency number)</t>
  </si>
  <si>
    <t>Number 143 (telephone helpline for adults (Heart2Heart))</t>
  </si>
  <si>
    <t>Number 144 (medical (ambulance), emergency number)</t>
  </si>
  <si>
    <t>Number 145 (suspected poisoning (Tox Info Suisse), emergency number)</t>
  </si>
  <si>
    <t>Number 147 (telephone helpline for children and young people)</t>
  </si>
  <si>
    <t xml:space="preserve">Tableau SFM4: Autres services sur des raccordements fixes et mobiles </t>
  </si>
  <si>
    <t>© BAKOM 2025</t>
  </si>
  <si>
    <t>© OFCOM 2025</t>
  </si>
  <si>
    <t>© UFCOM 2025</t>
  </si>
  <si>
    <t>Ver. 23-24</t>
  </si>
  <si>
    <t>Var. 23-24</t>
  </si>
  <si>
    <t>Les données du présent tableau proviennent des titulaires des numéros courts, en vertu de l’art. 34 ORAT. Comme la source des données a changé, l'ensemble du tableau a été révisé en 2024.</t>
  </si>
  <si>
    <t>Die Daten in dieser Tabelle stammen von den Inhabern der Kurznummern gemäss Art. 34 AEFV. Da sich die Datenquelle geändert hat, wurde die gesamte Tabelle im Jahr 2024 revidiert.</t>
  </si>
  <si>
    <t>I dati di questa tabella provengono dai titolari dei numeri brevi, ai sensi dell'art. 34 ORAT. Poiché la fonte dei dati è cambiata, l'intera tabella è stata rivista nel 2024.</t>
  </si>
  <si>
    <t>The data in this table comes from the holders of the short numbers, in accordance with art. 34 ORAT. As the data source has changed, the entire table has been revised in 2024.</t>
  </si>
  <si>
    <t>Die Daten in dieser Tabelle stammen von den Inhabern der Kurznummern gemäss Art. 34 AEFV. Da sich die Datenquelle geändert hat, wurde die gesamte Tabelle im Jahr 2025 revidiert.</t>
  </si>
  <si>
    <t>Les données du présent tableau proviennent des titulaires des numéros courts, en vertu de l’art. 34 ORAT. Comme la source des données a changé, l'ensemble du tableau a été révisé en 2025.</t>
  </si>
  <si>
    <t>I dati di questa tabella provengono dai titolari dei numeri brevi, ai sensi dell'art. 34 ORAT. Poiché la fonte dei dati è cambiata, l'intera tabella è stata rivista nel 2025.</t>
  </si>
  <si>
    <t>The data in this table comes from the holders of the short numbers, in accordance with art. 34 ORAT. As the data source has changed, the entire table has been revised in 2054.</t>
  </si>
  <si>
    <t>Table SFM3B: services on 084x numbers for shared-cost calls (partially free calls, for service calls or calls using pre-payment cards) using fixed and mobile connections</t>
  </si>
  <si>
    <t>1) Ab dem Jahr 2024 werden Vertragsauflösungen berücksichtigt und von der Gesamtsumme abgezogen.</t>
  </si>
  <si>
    <t>1) A partire dal 2024, le risoluzioni contrattuali vengono prese in considerazione e sottratte dal totale.</t>
  </si>
  <si>
    <t>1) From 2024 onwards, contract terminations are taken into account and subtracted from the total.</t>
  </si>
  <si>
    <r>
      <t>1'974</t>
    </r>
    <r>
      <rPr>
        <vertAlign val="superscript"/>
        <sz val="10"/>
        <color theme="1"/>
        <rFont val="Arial"/>
        <family val="2"/>
      </rPr>
      <t>1)</t>
    </r>
  </si>
  <si>
    <t>1) Dès l’année 2024, les résiliations de contrat sont prises en compte et soustraites du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</si>
</sst>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_ * #,##0_ ;_ * \-#,##0_ ;_ * &quot;-&quot;??_ ;_ @_ "/>
    <numFmt numFmtId="167" formatCode="#,##0.000"/>
    <numFmt numFmtId="168" formatCode="_ * #,##0.0_ ;_ * \-#,##0.0_ ;_ * &quot;-&quot;??_ ;_ @_ "/>
    <numFmt numFmtId="169" formatCode="#,##0.0"/>
  </numFmts>
  <fonts count="26" x14ac:knownFonts="1">
    <font>
      <sz val="10"/>
      <color theme="1"/>
      <name val="Arial"/>
      <family val="2"/>
    </font>
    <font>
      <b/>
      <sz val="10"/>
      <color theme="1"/>
      <name val="Arial"/>
      <family val="2"/>
    </font>
    <font>
      <sz val="10"/>
      <name val="Arial"/>
      <family val="2"/>
    </font>
    <font>
      <b/>
      <sz val="12"/>
      <name val="Arial"/>
      <family val="2"/>
    </font>
    <font>
      <b/>
      <sz val="12"/>
      <color theme="1"/>
      <name val="Arial"/>
      <family val="2"/>
    </font>
    <font>
      <sz val="11"/>
      <color rgb="FF000000"/>
      <name val="Arial"/>
      <family val="2"/>
    </font>
    <font>
      <sz val="11"/>
      <name val="Arial"/>
      <family val="2"/>
    </font>
    <font>
      <b/>
      <sz val="10"/>
      <name val="Arial"/>
      <family val="2"/>
    </font>
    <font>
      <sz val="8"/>
      <color theme="1"/>
      <name val="Arial"/>
      <family val="2"/>
    </font>
    <font>
      <b/>
      <sz val="11"/>
      <color theme="1"/>
      <name val="Arial"/>
      <family val="2"/>
      <scheme val="minor"/>
    </font>
    <font>
      <b/>
      <sz val="9"/>
      <color theme="1"/>
      <name val="Arial"/>
      <family val="2"/>
    </font>
    <font>
      <b/>
      <sz val="14"/>
      <color theme="1"/>
      <name val="Arial"/>
      <family val="2"/>
    </font>
    <font>
      <sz val="10"/>
      <color rgb="FF000000"/>
      <name val="Arial"/>
      <family val="2"/>
    </font>
    <font>
      <sz val="9"/>
      <color rgb="FF000000"/>
      <name val="Arial"/>
      <family val="2"/>
    </font>
    <font>
      <sz val="9"/>
      <name val="Arial"/>
      <family val="2"/>
    </font>
    <font>
      <sz val="9"/>
      <color theme="1"/>
      <name val="Arial"/>
      <family val="2"/>
    </font>
    <font>
      <b/>
      <sz val="11"/>
      <color theme="1"/>
      <name val="Arial"/>
      <family val="2"/>
    </font>
    <font>
      <b/>
      <sz val="10"/>
      <color theme="1"/>
      <name val="Arial"/>
      <family val="2"/>
      <scheme val="minor"/>
    </font>
    <font>
      <u/>
      <sz val="10"/>
      <color theme="10"/>
      <name val="Arial"/>
      <family val="2"/>
    </font>
    <font>
      <vertAlign val="superscript"/>
      <sz val="10"/>
      <color theme="1"/>
      <name val="Arial"/>
      <family val="2"/>
    </font>
    <font>
      <sz val="10"/>
      <color theme="1"/>
      <name val="Arial"/>
      <family val="2"/>
    </font>
    <font>
      <sz val="8"/>
      <name val="Arial Narrow"/>
      <family val="2"/>
    </font>
    <font>
      <sz val="10"/>
      <color theme="1"/>
      <name val="Arial"/>
      <family val="2"/>
      <scheme val="major"/>
    </font>
    <font>
      <sz val="10"/>
      <name val="Arial"/>
      <family val="2"/>
      <scheme val="major"/>
    </font>
    <font>
      <sz val="10"/>
      <color rgb="FF000000"/>
      <name val="Arial"/>
      <family val="2"/>
      <scheme val="major"/>
    </font>
    <font>
      <b/>
      <sz val="10"/>
      <color rgb="FF000000"/>
      <name val="Arial"/>
      <family val="2"/>
      <scheme val="major"/>
    </font>
  </fonts>
  <fills count="3">
    <fill>
      <patternFill patternType="none"/>
    </fill>
    <fill>
      <patternFill patternType="gray125"/>
    </fill>
    <fill>
      <patternFill patternType="solid">
        <fgColor theme="0"/>
        <bgColor indexed="64"/>
      </patternFill>
    </fill>
  </fills>
  <borders count="92">
    <border>
      <left/>
      <right/>
      <top/>
      <bottom/>
      <diagonal/>
    </border>
    <border>
      <left style="thin">
        <color theme="0" tint="-0.14996795556505021"/>
      </left>
      <right style="thin">
        <color theme="0" tint="-0.14996795556505021"/>
      </right>
      <top style="thin">
        <color auto="1"/>
      </top>
      <bottom style="thin">
        <color auto="1"/>
      </bottom>
      <diagonal/>
    </border>
    <border>
      <left style="thin">
        <color auto="1"/>
      </left>
      <right style="thin">
        <color auto="1"/>
      </right>
      <top style="thin">
        <color auto="1"/>
      </top>
      <bottom style="thin">
        <color auto="1"/>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diagonal/>
    </border>
    <border>
      <left style="thin">
        <color theme="0" tint="-0.14993743705557422"/>
      </left>
      <right style="thin">
        <color theme="0" tint="-0.14993743705557422"/>
      </right>
      <top style="thin">
        <color indexed="64"/>
      </top>
      <bottom/>
      <diagonal/>
    </border>
    <border>
      <left style="thin">
        <color auto="1"/>
      </left>
      <right style="thin">
        <color auto="1"/>
      </right>
      <top style="thin">
        <color theme="2" tint="-9.9948118533890809E-2"/>
      </top>
      <bottom style="thin">
        <color theme="2" tint="-9.9948118533890809E-2"/>
      </bottom>
      <diagonal/>
    </border>
    <border>
      <left style="thin">
        <color theme="2" tint="-9.9917600024414813E-2"/>
      </left>
      <right style="thin">
        <color theme="2" tint="-9.9917600024414813E-2"/>
      </right>
      <top style="thin">
        <color theme="2" tint="-9.9917600024414813E-2"/>
      </top>
      <bottom style="thin">
        <color theme="2" tint="-9.9917600024414813E-2"/>
      </bottom>
      <diagonal/>
    </border>
    <border>
      <left style="thin">
        <color theme="2" tint="-9.9948118533890809E-2"/>
      </left>
      <right/>
      <top style="thin">
        <color theme="2" tint="-9.9948118533890809E-2"/>
      </top>
      <bottom style="thin">
        <color theme="2" tint="-9.9948118533890809E-2"/>
      </bottom>
      <diagonal/>
    </border>
    <border>
      <left style="thin">
        <color theme="2" tint="-9.9917600024414813E-2"/>
      </left>
      <right/>
      <top style="thin">
        <color theme="2" tint="-9.9917600024414813E-2"/>
      </top>
      <bottom style="thin">
        <color theme="2" tint="-9.9917600024414813E-2"/>
      </bottom>
      <diagonal/>
    </border>
    <border>
      <left/>
      <right/>
      <top style="thin">
        <color theme="2" tint="-9.9917600024414813E-2"/>
      </top>
      <bottom style="thin">
        <color theme="2" tint="-9.9917600024414813E-2"/>
      </bottom>
      <diagonal/>
    </border>
    <border>
      <left style="thin">
        <color theme="2" tint="-9.9948118533890809E-2"/>
      </left>
      <right/>
      <top/>
      <bottom style="thin">
        <color theme="2" tint="-9.9948118533890809E-2"/>
      </bottom>
      <diagonal/>
    </border>
    <border>
      <left/>
      <right/>
      <top/>
      <bottom style="thin">
        <color theme="2" tint="-9.9948118533890809E-2"/>
      </bottom>
      <diagonal/>
    </border>
    <border>
      <left/>
      <right/>
      <top style="thin">
        <color theme="2" tint="-9.9948118533890809E-2"/>
      </top>
      <bottom style="thin">
        <color theme="2" tint="-9.9948118533890809E-2"/>
      </bottom>
      <diagonal/>
    </border>
    <border>
      <left style="thin">
        <color theme="2" tint="-9.9887081514938816E-2"/>
      </left>
      <right style="thin">
        <color theme="2" tint="-9.9887081514938816E-2"/>
      </right>
      <top style="thin">
        <color theme="2" tint="-9.9887081514938816E-2"/>
      </top>
      <bottom style="thin">
        <color theme="2" tint="-9.9887081514938816E-2"/>
      </bottom>
      <diagonal/>
    </border>
    <border>
      <left style="thin">
        <color theme="2" tint="-9.9917600024414813E-2"/>
      </left>
      <right style="thin">
        <color theme="2" tint="-9.9917600024414813E-2"/>
      </right>
      <top style="thin">
        <color theme="2" tint="-9.9917600024414813E-2"/>
      </top>
      <bottom style="thin">
        <color indexed="64"/>
      </bottom>
      <diagonal/>
    </border>
    <border>
      <left style="thin">
        <color theme="0" tint="-0.14996795556505021"/>
      </left>
      <right/>
      <top style="thin">
        <color theme="0" tint="-0.14996795556505021"/>
      </top>
      <bottom style="thin">
        <color indexed="64"/>
      </bottom>
      <diagonal/>
    </border>
    <border>
      <left style="thin">
        <color theme="2" tint="-9.9948118533890809E-2"/>
      </left>
      <right style="thin">
        <color theme="2" tint="-9.9948118533890809E-2"/>
      </right>
      <top style="thin">
        <color theme="2" tint="-9.9948118533890809E-2"/>
      </top>
      <bottom style="thin">
        <color indexed="64"/>
      </bottom>
      <diagonal/>
    </border>
    <border>
      <left style="thin">
        <color indexed="64"/>
      </left>
      <right style="thin">
        <color indexed="64"/>
      </right>
      <top style="thin">
        <color theme="2" tint="-9.9948118533890809E-2"/>
      </top>
      <bottom style="thin">
        <color indexed="64"/>
      </bottom>
      <diagonal/>
    </border>
    <border>
      <left style="thin">
        <color theme="2" tint="-9.9948118533890809E-2"/>
      </left>
      <right/>
      <top style="thin">
        <color theme="2" tint="-9.9948118533890809E-2"/>
      </top>
      <bottom style="thin">
        <color indexed="64"/>
      </bottom>
      <diagonal/>
    </border>
    <border>
      <left style="thin">
        <color theme="2" tint="-9.9887081514938816E-2"/>
      </left>
      <right style="thin">
        <color theme="2" tint="-9.9887081514938816E-2"/>
      </right>
      <top style="thin">
        <color theme="2" tint="-9.9887081514938816E-2"/>
      </top>
      <bottom style="thin">
        <color indexed="64"/>
      </bottom>
      <diagonal/>
    </border>
    <border>
      <left style="thin">
        <color theme="2" tint="-9.9887081514938816E-2"/>
      </left>
      <right/>
      <top style="thin">
        <color theme="2" tint="-9.9887081514938816E-2"/>
      </top>
      <bottom style="thin">
        <color theme="2" tint="-9.9887081514938816E-2"/>
      </bottom>
      <diagonal/>
    </border>
    <border>
      <left/>
      <right/>
      <top style="thin">
        <color theme="2" tint="-9.9887081514938816E-2"/>
      </top>
      <bottom style="thin">
        <color theme="2" tint="-9.9887081514938816E-2"/>
      </bottom>
      <diagonal/>
    </border>
    <border>
      <left style="thin">
        <color theme="2" tint="-9.9948118533890809E-2"/>
      </left>
      <right style="thin">
        <color theme="2" tint="-9.9917600024414813E-2"/>
      </right>
      <top style="thin">
        <color theme="2" tint="-9.9917600024414813E-2"/>
      </top>
      <bottom style="thin">
        <color theme="2" tint="-9.9917600024414813E-2"/>
      </bottom>
      <diagonal/>
    </border>
    <border>
      <left style="thin">
        <color theme="2" tint="-9.9948118533890809E-2"/>
      </left>
      <right style="thin">
        <color theme="2" tint="-9.9917600024414813E-2"/>
      </right>
      <top style="thin">
        <color theme="2" tint="-9.9917600024414813E-2"/>
      </top>
      <bottom style="thin">
        <color indexed="64"/>
      </bottom>
      <diagonal/>
    </border>
    <border>
      <left style="thin">
        <color theme="2" tint="-9.9948118533890809E-2"/>
      </left>
      <right/>
      <top style="thin">
        <color theme="2" tint="-9.9948118533890809E-2"/>
      </top>
      <bottom style="thin">
        <color theme="2" tint="-9.9917600024414813E-2"/>
      </bottom>
      <diagonal/>
    </border>
    <border>
      <left/>
      <right/>
      <top style="thin">
        <color theme="2" tint="-9.9948118533890809E-2"/>
      </top>
      <bottom style="thin">
        <color theme="2" tint="-9.9917600024414813E-2"/>
      </bottom>
      <diagonal/>
    </border>
    <border>
      <left style="thin">
        <color theme="2" tint="-9.9948118533890809E-2"/>
      </left>
      <right/>
      <top style="thin">
        <color theme="2" tint="-9.9917600024414813E-2"/>
      </top>
      <bottom style="thin">
        <color theme="2" tint="-9.9917600024414813E-2"/>
      </bottom>
      <diagonal/>
    </border>
    <border>
      <left style="thin">
        <color theme="2" tint="-9.9948118533890809E-2"/>
      </left>
      <right style="thin">
        <color theme="2" tint="-9.9917600024414813E-2"/>
      </right>
      <top style="thin">
        <color theme="2" tint="-9.9948118533890809E-2"/>
      </top>
      <bottom style="thin">
        <color theme="2" tint="-9.9948118533890809E-2"/>
      </bottom>
      <diagonal/>
    </border>
    <border>
      <left style="thin">
        <color theme="2" tint="-9.9917600024414813E-2"/>
      </left>
      <right style="thin">
        <color theme="2" tint="-9.9917600024414813E-2"/>
      </right>
      <top style="thin">
        <color theme="2" tint="-9.9948118533890809E-2"/>
      </top>
      <bottom style="thin">
        <color theme="2" tint="-9.9948118533890809E-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indexed="64"/>
      </left>
      <right style="thin">
        <color indexed="64"/>
      </right>
      <top style="thin">
        <color auto="1"/>
      </top>
      <bottom style="thin">
        <color theme="2" tint="-9.9948118533890809E-2"/>
      </bottom>
      <diagonal/>
    </border>
    <border>
      <left/>
      <right style="thin">
        <color indexed="64"/>
      </right>
      <top style="thin">
        <color theme="2" tint="-9.9948118533890809E-2"/>
      </top>
      <bottom style="thin">
        <color theme="2" tint="-9.9948118533890809E-2"/>
      </bottom>
      <diagonal/>
    </border>
    <border>
      <left/>
      <right style="thin">
        <color indexed="64"/>
      </right>
      <top/>
      <bottom/>
      <diagonal/>
    </border>
    <border>
      <left style="thin">
        <color theme="2" tint="-9.9887081514938816E-2"/>
      </left>
      <right style="thin">
        <color theme="2" tint="-9.985656300546282E-2"/>
      </right>
      <top style="thin">
        <color theme="2" tint="-9.985656300546282E-2"/>
      </top>
      <bottom style="thin">
        <color theme="2" tint="-9.985656300546282E-2"/>
      </bottom>
      <diagonal/>
    </border>
    <border>
      <left/>
      <right/>
      <top style="thin">
        <color theme="2" tint="-9.9887081514938816E-2"/>
      </top>
      <bottom style="thin">
        <color theme="2" tint="-9.985656300546282E-2"/>
      </bottom>
      <diagonal/>
    </border>
    <border>
      <left/>
      <right style="thin">
        <color indexed="64"/>
      </right>
      <top style="thin">
        <color indexed="64"/>
      </top>
      <bottom/>
      <diagonal/>
    </border>
    <border>
      <left style="thin">
        <color theme="2" tint="-9.9887081514938816E-2"/>
      </left>
      <right style="thin">
        <color theme="2" tint="-9.985656300546282E-2"/>
      </right>
      <top style="thin">
        <color theme="2" tint="-9.9887081514938816E-2"/>
      </top>
      <bottom style="thin">
        <color theme="2" tint="-9.9887081514938816E-2"/>
      </bottom>
      <diagonal/>
    </border>
    <border>
      <left style="thin">
        <color theme="0" tint="-0.14993743705557422"/>
      </left>
      <right style="thin">
        <color theme="0" tint="-0.14990691854609822"/>
      </right>
      <top style="thin">
        <color indexed="64"/>
      </top>
      <bottom style="thin">
        <color theme="2" tint="-9.9887081514938816E-2"/>
      </bottom>
      <diagonal/>
    </border>
    <border>
      <left style="thin">
        <color indexed="64"/>
      </left>
      <right style="thin">
        <color indexed="64"/>
      </right>
      <top/>
      <bottom/>
      <diagonal/>
    </border>
    <border>
      <left/>
      <right/>
      <top/>
      <bottom style="thin">
        <color indexed="64"/>
      </bottom>
      <diagonal/>
    </border>
    <border>
      <left style="thin">
        <color theme="2" tint="-9.9948118533890809E-2"/>
      </left>
      <right style="thin">
        <color theme="0" tint="-0.14999847407452621"/>
      </right>
      <top style="thin">
        <color theme="2" tint="-9.9948118533890809E-2"/>
      </top>
      <bottom style="thin">
        <color theme="2" tint="-9.9948118533890809E-2"/>
      </bottom>
      <diagonal/>
    </border>
    <border>
      <left style="thin">
        <color theme="0" tint="-0.14993743705557422"/>
      </left>
      <right/>
      <top style="thin">
        <color indexed="64"/>
      </top>
      <bottom/>
      <diagonal/>
    </border>
    <border>
      <left/>
      <right style="thin">
        <color indexed="64"/>
      </right>
      <top/>
      <bottom style="thin">
        <color indexed="64"/>
      </bottom>
      <diagonal/>
    </border>
    <border>
      <left/>
      <right style="thin">
        <color theme="0" tint="-0.14999847407452621"/>
      </right>
      <top style="thin">
        <color theme="2" tint="-9.9948118533890809E-2"/>
      </top>
      <bottom style="thin">
        <color theme="2" tint="-9.9948118533890809E-2"/>
      </bottom>
      <diagonal/>
    </border>
    <border>
      <left style="thin">
        <color theme="2" tint="-9.9917600024414813E-2"/>
      </left>
      <right style="thin">
        <color theme="0" tint="-0.14999847407452621"/>
      </right>
      <top style="thin">
        <color theme="2" tint="-9.9948118533890809E-2"/>
      </top>
      <bottom style="thin">
        <color theme="2" tint="-9.9948118533890809E-2"/>
      </bottom>
      <diagonal/>
    </border>
    <border>
      <left style="thin">
        <color theme="2" tint="-9.9948118533890809E-2"/>
      </left>
      <right style="thin">
        <color theme="0" tint="-0.14999847407452621"/>
      </right>
      <top style="thin">
        <color theme="2" tint="-9.9948118533890809E-2"/>
      </top>
      <bottom style="thin">
        <color indexed="64"/>
      </bottom>
      <diagonal/>
    </border>
    <border>
      <left style="thin">
        <color theme="2" tint="-9.9917600024414813E-2"/>
      </left>
      <right/>
      <top style="thin">
        <color theme="2" tint="-9.9917600024414813E-2"/>
      </top>
      <bottom style="thin">
        <color indexed="64"/>
      </bottom>
      <diagonal/>
    </border>
    <border>
      <left/>
      <right style="thin">
        <color indexed="64"/>
      </right>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theme="2" tint="-9.9917600024414813E-2"/>
      </left>
      <right style="thin">
        <color theme="0" tint="-0.14999847407452621"/>
      </right>
      <top style="thin">
        <color theme="2" tint="-9.9917600024414813E-2"/>
      </top>
      <bottom style="thin">
        <color theme="2" tint="-9.9917600024414813E-2"/>
      </bottom>
      <diagonal/>
    </border>
    <border>
      <left/>
      <right style="thin">
        <color theme="0" tint="-0.14999847407452621"/>
      </right>
      <top style="thin">
        <color theme="2" tint="-9.9917600024414813E-2"/>
      </top>
      <bottom style="thin">
        <color theme="2" tint="-9.9917600024414813E-2"/>
      </bottom>
      <diagonal/>
    </border>
    <border>
      <left style="thin">
        <color theme="2" tint="-9.9917600024414813E-2"/>
      </left>
      <right style="thin">
        <color theme="0" tint="-0.14999847407452621"/>
      </right>
      <top style="thin">
        <color theme="2" tint="-9.9917600024414813E-2"/>
      </top>
      <bottom style="thin">
        <color indexed="64"/>
      </bottom>
      <diagonal/>
    </border>
    <border>
      <left style="thin">
        <color theme="0" tint="-0.14993743705557422"/>
      </left>
      <right style="thin">
        <color theme="0" tint="-0.14999847407452621"/>
      </right>
      <top style="thin">
        <color indexed="64"/>
      </top>
      <bottom style="thin">
        <color theme="2" tint="-9.9948118533890809E-2"/>
      </bottom>
      <diagonal/>
    </border>
    <border>
      <left/>
      <right style="thin">
        <color theme="0" tint="-0.14996795556505021"/>
      </right>
      <top style="thin">
        <color indexed="64"/>
      </top>
      <bottom/>
      <diagonal/>
    </border>
    <border>
      <left/>
      <right style="thin">
        <color theme="0" tint="-0.14996795556505021"/>
      </right>
      <top style="thin">
        <color theme="2" tint="-9.9887081514938816E-2"/>
      </top>
      <bottom style="thin">
        <color theme="2" tint="-9.9887081514938816E-2"/>
      </bottom>
      <diagonal/>
    </border>
    <border>
      <left/>
      <right style="thin">
        <color theme="0" tint="-0.14996795556505021"/>
      </right>
      <top/>
      <bottom/>
      <diagonal/>
    </border>
    <border>
      <left style="thin">
        <color theme="0" tint="-0.14999847407452621"/>
      </left>
      <right style="thin">
        <color theme="0" tint="-0.14999847407452621"/>
      </right>
      <top style="thin">
        <color indexed="64"/>
      </top>
      <bottom style="thin">
        <color theme="0" tint="-0.14999847407452621"/>
      </bottom>
      <diagonal/>
    </border>
    <border>
      <left/>
      <right style="thin">
        <color theme="0" tint="-0.14999847407452621"/>
      </right>
      <top style="thin">
        <color theme="0" tint="-0.14999847407452621"/>
      </top>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1"/>
      </bottom>
      <diagonal/>
    </border>
    <border>
      <left/>
      <right style="thin">
        <color theme="0" tint="-0.14999847407452621"/>
      </right>
      <top/>
      <bottom style="thin">
        <color theme="2" tint="-9.9948118533890809E-2"/>
      </bottom>
      <diagonal/>
    </border>
    <border>
      <left/>
      <right style="thin">
        <color theme="0" tint="-0.14999847407452621"/>
      </right>
      <top style="thin">
        <color indexed="64"/>
      </top>
      <bottom/>
      <diagonal/>
    </border>
    <border>
      <left/>
      <right style="thin">
        <color theme="0" tint="-0.14999847407452621"/>
      </right>
      <top/>
      <bottom style="thin">
        <color theme="0" tint="-0.14999847407452621"/>
      </bottom>
      <diagonal/>
    </border>
    <border>
      <left/>
      <right style="thin">
        <color theme="0" tint="-0.14999847407452621"/>
      </right>
      <top/>
      <bottom style="thin">
        <color indexed="64"/>
      </bottom>
      <diagonal/>
    </border>
    <border>
      <left style="thin">
        <color theme="0" tint="-0.14999847407452621"/>
      </left>
      <right style="thin">
        <color theme="0" tint="-0.14999847407452621"/>
      </right>
      <top style="thin">
        <color theme="2" tint="-9.9948118533890809E-2"/>
      </top>
      <bottom style="thin">
        <color theme="2" tint="-9.9948118533890809E-2"/>
      </bottom>
      <diagonal/>
    </border>
    <border>
      <left/>
      <right style="thin">
        <color theme="0" tint="-0.14999847407452621"/>
      </right>
      <top style="thin">
        <color theme="1"/>
      </top>
      <bottom style="thin">
        <color theme="1"/>
      </bottom>
      <diagonal/>
    </border>
    <border>
      <left/>
      <right style="thin">
        <color theme="0" tint="-0.14999847407452621"/>
      </right>
      <top style="thin">
        <color theme="1"/>
      </top>
      <bottom style="thin">
        <color theme="0" tint="-0.14999847407452621"/>
      </bottom>
      <diagonal/>
    </border>
    <border>
      <left/>
      <right style="thin">
        <color theme="0" tint="-0.14999847407452621"/>
      </right>
      <top/>
      <bottom style="thin">
        <color theme="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2" tint="-9.9917600024414813E-2"/>
      </top>
      <bottom style="thin">
        <color theme="2" tint="-9.9917600024414813E-2"/>
      </bottom>
      <diagonal/>
    </border>
    <border>
      <left style="thin">
        <color theme="0" tint="-0.14993743705557422"/>
      </left>
      <right style="thin">
        <color theme="0" tint="-0.14999847407452621"/>
      </right>
      <top style="thin">
        <color indexed="64"/>
      </top>
      <bottom style="thin">
        <color theme="2" tint="-9.9917600024414813E-2"/>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3743705557422"/>
      </left>
      <right style="thin">
        <color theme="0" tint="-0.14999847407452621"/>
      </right>
      <top style="thin">
        <color indexed="64"/>
      </top>
      <bottom/>
      <diagonal/>
    </border>
    <border>
      <left/>
      <right style="thin">
        <color indexed="64"/>
      </right>
      <top style="thin">
        <color theme="2" tint="-9.9887081514938816E-2"/>
      </top>
      <bottom style="thin">
        <color theme="2" tint="-9.9887081514938816E-2"/>
      </bottom>
      <diagonal/>
    </border>
    <border>
      <left/>
      <right style="thin">
        <color indexed="64"/>
      </right>
      <top style="thin">
        <color theme="0" tint="-0.14999847407452621"/>
      </top>
      <bottom style="thin">
        <color indexed="64"/>
      </bottom>
      <diagonal/>
    </border>
    <border>
      <left/>
      <right style="thin">
        <color indexed="64"/>
      </right>
      <top style="thin">
        <color theme="2" tint="-9.9948118533890809E-2"/>
      </top>
      <bottom style="thin">
        <color theme="0" tint="-0.14999847407452621"/>
      </bottom>
      <diagonal/>
    </border>
    <border>
      <left style="thin">
        <color theme="0" tint="-0.14999847407452621"/>
      </left>
      <right style="thin">
        <color theme="0" tint="-0.14999847407452621"/>
      </right>
      <top style="thin">
        <color theme="2" tint="-9.9948118533890809E-2"/>
      </top>
      <bottom style="thin">
        <color theme="0" tint="-0.14999847407452621"/>
      </bottom>
      <diagonal/>
    </border>
    <border>
      <left/>
      <right style="thin">
        <color theme="0" tint="-0.14999847407452621"/>
      </right>
      <top style="thin">
        <color theme="2" tint="-9.9887081514938816E-2"/>
      </top>
      <bottom style="thin">
        <color theme="2" tint="-9.9887081514938816E-2"/>
      </bottom>
      <diagonal/>
    </border>
    <border>
      <left style="thin">
        <color theme="2" tint="-9.9887081514938816E-2"/>
      </left>
      <right style="thin">
        <color auto="1"/>
      </right>
      <top style="thin">
        <color theme="2" tint="-9.9887081514938816E-2"/>
      </top>
      <bottom style="thin">
        <color indexed="64"/>
      </bottom>
      <diagonal/>
    </border>
    <border>
      <left style="thin">
        <color theme="0" tint="-0.14993743705557422"/>
      </left>
      <right/>
      <top style="thin">
        <color theme="2" tint="-9.9948118533890809E-2"/>
      </top>
      <bottom style="thin">
        <color indexed="64"/>
      </bottom>
      <diagonal/>
    </border>
    <border>
      <left/>
      <right/>
      <top style="thin">
        <color theme="2" tint="-9.9948118533890809E-2"/>
      </top>
      <bottom style="thin">
        <color indexed="64"/>
      </bottom>
      <diagonal/>
    </border>
    <border>
      <left/>
      <right style="thin">
        <color theme="0" tint="-0.14999847407452621"/>
      </right>
      <top style="thin">
        <color theme="2" tint="-9.9948118533890809E-2"/>
      </top>
      <bottom style="thin">
        <color indexed="64"/>
      </bottom>
      <diagonal/>
    </border>
  </borders>
  <cellStyleXfs count="3">
    <xf numFmtId="0" fontId="0" fillId="0" borderId="0"/>
    <xf numFmtId="0" fontId="18" fillId="0" borderId="0" applyNumberFormat="0" applyFill="0" applyBorder="0" applyAlignment="0" applyProtection="0"/>
    <xf numFmtId="164" fontId="20" fillId="0" borderId="0" applyFont="0" applyFill="0" applyBorder="0" applyAlignment="0" applyProtection="0"/>
  </cellStyleXfs>
  <cellXfs count="281">
    <xf numFmtId="0" fontId="0" fillId="0" borderId="0" xfId="0"/>
    <xf numFmtId="0" fontId="0" fillId="0" borderId="0" xfId="0" applyAlignment="1">
      <alignment vertical="top"/>
    </xf>
    <xf numFmtId="0" fontId="12" fillId="0" borderId="0" xfId="0" applyFont="1"/>
    <xf numFmtId="0" fontId="0" fillId="0" borderId="0" xfId="0" applyProtection="1">
      <protection locked="0"/>
    </xf>
    <xf numFmtId="0" fontId="2" fillId="0" borderId="0" xfId="0" applyFont="1" applyAlignment="1" applyProtection="1">
      <alignment horizontal="left" wrapText="1" shrinkToFit="1"/>
      <protection locked="0"/>
    </xf>
    <xf numFmtId="0" fontId="1" fillId="0" borderId="6" xfId="0" applyFont="1" applyBorder="1" applyAlignment="1" applyProtection="1">
      <alignment horizontal="center"/>
      <protection locked="0"/>
    </xf>
    <xf numFmtId="0" fontId="2" fillId="0" borderId="0" xfId="0" applyFont="1" applyAlignment="1" applyProtection="1">
      <alignment horizontal="left" wrapText="1" shrinkToFit="1"/>
      <protection hidden="1"/>
    </xf>
    <xf numFmtId="0" fontId="0" fillId="0" borderId="4" xfId="0" applyBorder="1" applyAlignment="1" applyProtection="1">
      <alignment horizontal="left" vertical="center" wrapText="1" indent="1"/>
      <protection hidden="1"/>
    </xf>
    <xf numFmtId="0" fontId="8" fillId="0" borderId="0" xfId="0" applyFont="1" applyAlignment="1" applyProtection="1">
      <alignment vertical="center" wrapText="1"/>
      <protection hidden="1"/>
    </xf>
    <xf numFmtId="0" fontId="1" fillId="0" borderId="2" xfId="0" applyFont="1" applyBorder="1" applyAlignment="1" applyProtection="1">
      <alignment horizontal="center"/>
      <protection hidden="1"/>
    </xf>
    <xf numFmtId="0" fontId="13" fillId="0" borderId="0" xfId="0" applyFont="1" applyAlignment="1" applyProtection="1">
      <alignment vertical="center"/>
      <protection locked="0"/>
    </xf>
    <xf numFmtId="0" fontId="14" fillId="0" borderId="0" xfId="0" applyFont="1" applyAlignment="1" applyProtection="1">
      <alignment vertical="center"/>
      <protection locked="0"/>
    </xf>
    <xf numFmtId="0" fontId="2" fillId="0" borderId="0" xfId="0" applyFont="1" applyAlignment="1" applyProtection="1">
      <alignment vertical="top"/>
      <protection locked="0"/>
    </xf>
    <xf numFmtId="0" fontId="11"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3" fillId="0" borderId="0" xfId="0" applyFont="1" applyAlignment="1" applyProtection="1">
      <alignment vertical="center"/>
      <protection hidden="1"/>
    </xf>
    <xf numFmtId="0" fontId="0" fillId="0" borderId="4" xfId="0" applyBorder="1" applyAlignment="1" applyProtection="1">
      <alignment vertical="center" wrapText="1"/>
      <protection hidden="1"/>
    </xf>
    <xf numFmtId="0" fontId="8" fillId="0" borderId="0" xfId="0" applyFont="1" applyAlignment="1" applyProtection="1">
      <alignment horizontal="left" vertical="center" wrapText="1"/>
      <protection hidden="1"/>
    </xf>
    <xf numFmtId="0" fontId="0" fillId="0" borderId="0" xfId="0" applyAlignment="1" applyProtection="1">
      <alignment vertical="center"/>
      <protection locked="0"/>
    </xf>
    <xf numFmtId="0" fontId="15" fillId="0" borderId="1" xfId="0" applyFont="1" applyBorder="1" applyAlignment="1" applyProtection="1">
      <alignment vertical="center" wrapText="1"/>
      <protection hidden="1"/>
    </xf>
    <xf numFmtId="0" fontId="10" fillId="0" borderId="5" xfId="0" applyFont="1" applyBorder="1" applyAlignment="1" applyProtection="1">
      <alignment vertical="center" wrapText="1"/>
      <protection hidden="1"/>
    </xf>
    <xf numFmtId="0" fontId="0" fillId="0" borderId="9" xfId="0" applyBorder="1" applyAlignment="1" applyProtection="1">
      <alignment horizontal="left" vertical="center" wrapText="1"/>
      <protection hidden="1"/>
    </xf>
    <xf numFmtId="3" fontId="0" fillId="0" borderId="8" xfId="0" applyNumberFormat="1" applyBorder="1" applyProtection="1">
      <protection locked="0"/>
    </xf>
    <xf numFmtId="3" fontId="0" fillId="0" borderId="8" xfId="0" applyNumberFormat="1" applyBorder="1" applyAlignment="1" applyProtection="1">
      <alignment vertical="center"/>
      <protection locked="0"/>
    </xf>
    <xf numFmtId="0" fontId="1" fillId="0" borderId="4" xfId="0" applyFont="1" applyBorder="1" applyAlignment="1" applyProtection="1">
      <alignment vertical="center" wrapText="1"/>
      <protection hidden="1"/>
    </xf>
    <xf numFmtId="3" fontId="0" fillId="0" borderId="11" xfId="0" applyNumberFormat="1" applyBorder="1" applyProtection="1">
      <protection locked="0"/>
    </xf>
    <xf numFmtId="0" fontId="15" fillId="0" borderId="5" xfId="0" applyFont="1" applyBorder="1" applyAlignment="1" applyProtection="1">
      <alignment vertical="center" wrapText="1"/>
      <protection hidden="1"/>
    </xf>
    <xf numFmtId="3" fontId="0" fillId="0" borderId="3" xfId="0" applyNumberFormat="1" applyBorder="1" applyProtection="1">
      <protection locked="0"/>
    </xf>
    <xf numFmtId="3" fontId="0" fillId="0" borderId="9" xfId="0" applyNumberFormat="1" applyBorder="1" applyProtection="1">
      <protection locked="0"/>
    </xf>
    <xf numFmtId="3" fontId="0" fillId="0" borderId="14" xfId="0" applyNumberFormat="1" applyBorder="1" applyProtection="1">
      <protection locked="0"/>
    </xf>
    <xf numFmtId="3" fontId="0" fillId="0" borderId="3" xfId="0" applyNumberFormat="1" applyBorder="1" applyAlignment="1" applyProtection="1">
      <alignment horizontal="right"/>
      <protection locked="0"/>
    </xf>
    <xf numFmtId="3" fontId="0" fillId="0" borderId="0" xfId="0" applyNumberFormat="1" applyAlignment="1" applyProtection="1">
      <alignment horizontal="right" vertical="center"/>
      <protection locked="0"/>
    </xf>
    <xf numFmtId="3" fontId="0" fillId="0" borderId="0" xfId="0" applyNumberFormat="1" applyAlignment="1" applyProtection="1">
      <alignment vertical="center"/>
      <protection locked="0"/>
    </xf>
    <xf numFmtId="3" fontId="0" fillId="0" borderId="0" xfId="0" applyNumberFormat="1" applyAlignment="1" applyProtection="1">
      <alignment horizontal="right"/>
      <protection locked="0"/>
    </xf>
    <xf numFmtId="3" fontId="0" fillId="0" borderId="0" xfId="0" applyNumberFormat="1" applyProtection="1">
      <protection locked="0"/>
    </xf>
    <xf numFmtId="0" fontId="16" fillId="0" borderId="0" xfId="0" applyFont="1" applyProtection="1">
      <protection hidden="1"/>
    </xf>
    <xf numFmtId="3" fontId="0" fillId="0" borderId="9" xfId="0" applyNumberFormat="1" applyBorder="1" applyAlignment="1" applyProtection="1">
      <alignment horizontal="right"/>
      <protection locked="0"/>
    </xf>
    <xf numFmtId="0" fontId="8" fillId="0" borderId="0" xfId="0" applyFont="1" applyProtection="1">
      <protection hidden="1"/>
    </xf>
    <xf numFmtId="3" fontId="0" fillId="0" borderId="14" xfId="0" applyNumberFormat="1" applyBorder="1" applyAlignment="1" applyProtection="1">
      <alignment horizontal="right"/>
      <protection locked="0"/>
    </xf>
    <xf numFmtId="4" fontId="0" fillId="0" borderId="0" xfId="0" applyNumberFormat="1" applyProtection="1">
      <protection locked="0"/>
    </xf>
    <xf numFmtId="3" fontId="0" fillId="0" borderId="3" xfId="0" applyNumberFormat="1" applyBorder="1" applyAlignment="1" applyProtection="1">
      <alignment vertical="center"/>
      <protection locked="0"/>
    </xf>
    <xf numFmtId="0" fontId="0" fillId="0" borderId="17" xfId="0" applyBorder="1" applyAlignment="1" applyProtection="1">
      <alignment vertical="center" wrapText="1"/>
      <protection hidden="1"/>
    </xf>
    <xf numFmtId="0" fontId="1" fillId="0" borderId="2" xfId="0" applyFont="1" applyBorder="1" applyAlignment="1" applyProtection="1">
      <alignment horizontal="center" vertical="center" wrapText="1"/>
      <protection hidden="1"/>
    </xf>
    <xf numFmtId="0" fontId="18" fillId="0" borderId="0" xfId="1" applyFill="1" applyProtection="1">
      <protection locked="0"/>
    </xf>
    <xf numFmtId="0" fontId="0" fillId="0" borderId="0" xfId="0" applyAlignment="1" applyProtection="1">
      <alignment vertical="center"/>
      <protection hidden="1"/>
    </xf>
    <xf numFmtId="0" fontId="4" fillId="0" borderId="0" xfId="0" applyFont="1" applyAlignment="1" applyProtection="1">
      <alignment vertical="center"/>
      <protection hidden="1"/>
    </xf>
    <xf numFmtId="0" fontId="0" fillId="2" borderId="0" xfId="0" applyFill="1" applyAlignment="1" applyProtection="1">
      <alignment vertical="center"/>
      <protection locked="0"/>
    </xf>
    <xf numFmtId="0" fontId="0" fillId="2" borderId="0" xfId="0" applyFill="1" applyProtection="1">
      <protection locked="0"/>
    </xf>
    <xf numFmtId="0" fontId="7" fillId="0" borderId="0" xfId="0" applyFont="1" applyAlignment="1" applyProtection="1">
      <alignment horizontal="left" vertical="center" wrapText="1" shrinkToFit="1"/>
      <protection hidden="1"/>
    </xf>
    <xf numFmtId="0" fontId="0" fillId="0" borderId="17" xfId="0" applyBorder="1" applyAlignment="1" applyProtection="1">
      <alignment horizontal="left" vertical="center" wrapText="1" indent="1"/>
      <protection hidden="1"/>
    </xf>
    <xf numFmtId="3" fontId="0" fillId="0" borderId="3" xfId="0" applyNumberFormat="1" applyBorder="1" applyAlignment="1" applyProtection="1">
      <alignment horizontal="right" vertical="center"/>
      <protection locked="0"/>
    </xf>
    <xf numFmtId="2" fontId="0" fillId="0" borderId="22" xfId="0" applyNumberFormat="1" applyBorder="1" applyProtection="1">
      <protection locked="0"/>
    </xf>
    <xf numFmtId="2" fontId="0" fillId="0" borderId="23" xfId="0" applyNumberFormat="1" applyBorder="1" applyProtection="1">
      <protection locked="0"/>
    </xf>
    <xf numFmtId="3" fontId="0" fillId="0" borderId="22" xfId="0" applyNumberFormat="1" applyBorder="1" applyProtection="1">
      <protection locked="0"/>
    </xf>
    <xf numFmtId="3" fontId="0" fillId="0" borderId="23" xfId="0" applyNumberFormat="1" applyBorder="1" applyProtection="1">
      <protection locked="0"/>
    </xf>
    <xf numFmtId="3" fontId="0" fillId="0" borderId="24" xfId="0" applyNumberFormat="1" applyBorder="1" applyProtection="1">
      <protection locked="0"/>
    </xf>
    <xf numFmtId="3" fontId="0" fillId="0" borderId="28" xfId="0" applyNumberFormat="1" applyBorder="1" applyProtection="1">
      <protection locked="0"/>
    </xf>
    <xf numFmtId="4" fontId="0" fillId="0" borderId="29" xfId="0" applyNumberFormat="1" applyBorder="1" applyProtection="1">
      <protection locked="0"/>
    </xf>
    <xf numFmtId="4" fontId="0" fillId="0" borderId="30" xfId="0" applyNumberFormat="1" applyBorder="1" applyProtection="1">
      <protection locked="0"/>
    </xf>
    <xf numFmtId="0" fontId="0" fillId="0" borderId="8" xfId="0" applyBorder="1" applyProtection="1">
      <protection hidden="1"/>
    </xf>
    <xf numFmtId="0" fontId="1" fillId="0" borderId="8" xfId="0" applyFont="1" applyBorder="1" applyProtection="1">
      <protection hidden="1"/>
    </xf>
    <xf numFmtId="0" fontId="0" fillId="0" borderId="16" xfId="0" applyBorder="1" applyProtection="1">
      <protection hidden="1"/>
    </xf>
    <xf numFmtId="3" fontId="1" fillId="0" borderId="18" xfId="0" applyNumberFormat="1" applyFont="1" applyBorder="1" applyProtection="1">
      <protection locked="0"/>
    </xf>
    <xf numFmtId="4" fontId="0" fillId="0" borderId="8" xfId="0" applyNumberFormat="1" applyBorder="1" applyProtection="1">
      <protection locked="0"/>
    </xf>
    <xf numFmtId="4" fontId="0" fillId="0" borderId="16" xfId="0" applyNumberFormat="1" applyBorder="1" applyProtection="1">
      <protection locked="0"/>
    </xf>
    <xf numFmtId="0" fontId="0" fillId="0" borderId="10" xfId="0" applyBorder="1" applyProtection="1">
      <protection locked="0"/>
    </xf>
    <xf numFmtId="0" fontId="0" fillId="0" borderId="11" xfId="0" applyBorder="1" applyProtection="1">
      <protection locked="0"/>
    </xf>
    <xf numFmtId="3" fontId="0" fillId="0" borderId="10" xfId="0" applyNumberFormat="1" applyBorder="1" applyProtection="1">
      <protection locked="0"/>
    </xf>
    <xf numFmtId="4" fontId="0" fillId="0" borderId="18" xfId="0" applyNumberFormat="1" applyBorder="1" applyAlignment="1" applyProtection="1">
      <alignment horizontal="right"/>
      <protection locked="0"/>
    </xf>
    <xf numFmtId="4" fontId="0" fillId="0" borderId="18" xfId="0" applyNumberFormat="1" applyBorder="1" applyProtection="1">
      <protection locked="0"/>
    </xf>
    <xf numFmtId="0" fontId="0" fillId="0" borderId="4" xfId="0" applyBorder="1" applyAlignment="1" applyProtection="1">
      <alignment vertical="center"/>
      <protection hidden="1"/>
    </xf>
    <xf numFmtId="0" fontId="18" fillId="0" borderId="0" xfId="1" applyFill="1" applyAlignment="1" applyProtection="1">
      <alignment vertical="center"/>
      <protection hidden="1"/>
    </xf>
    <xf numFmtId="0" fontId="18" fillId="0" borderId="0" xfId="1" applyFill="1" applyAlignment="1" applyProtection="1">
      <alignment vertical="center"/>
      <protection locked="0"/>
    </xf>
    <xf numFmtId="0" fontId="18" fillId="2" borderId="0" xfId="1" applyFill="1" applyProtection="1">
      <protection locked="0"/>
    </xf>
    <xf numFmtId="0" fontId="18" fillId="0" borderId="0" xfId="1" applyProtection="1">
      <protection locked="0"/>
    </xf>
    <xf numFmtId="3" fontId="1" fillId="0" borderId="16" xfId="0" applyNumberFormat="1" applyFont="1" applyBorder="1" applyProtection="1">
      <protection locked="0"/>
    </xf>
    <xf numFmtId="0" fontId="8" fillId="0" borderId="0" xfId="0" applyFont="1" applyAlignment="1" applyProtection="1">
      <alignment vertical="top" wrapText="1"/>
      <protection hidden="1"/>
    </xf>
    <xf numFmtId="165" fontId="0" fillId="0" borderId="7" xfId="0" applyNumberFormat="1" applyBorder="1" applyProtection="1">
      <protection locked="0"/>
    </xf>
    <xf numFmtId="3" fontId="0" fillId="0" borderId="8" xfId="0" applyNumberFormat="1" applyBorder="1" applyAlignment="1" applyProtection="1">
      <alignment horizontal="right"/>
      <protection locked="0"/>
    </xf>
    <xf numFmtId="3" fontId="0" fillId="0" borderId="8" xfId="0" applyNumberFormat="1" applyBorder="1" applyAlignment="1" applyProtection="1">
      <alignment horizontal="right" vertical="center"/>
      <protection locked="0"/>
    </xf>
    <xf numFmtId="4" fontId="0" fillId="0" borderId="8" xfId="0" applyNumberFormat="1" applyBorder="1" applyAlignment="1" applyProtection="1">
      <alignment horizontal="right"/>
      <protection locked="0"/>
    </xf>
    <xf numFmtId="165" fontId="0" fillId="0" borderId="0" xfId="0" applyNumberFormat="1" applyProtection="1">
      <protection locked="0"/>
    </xf>
    <xf numFmtId="3" fontId="0" fillId="0" borderId="12" xfId="0" applyNumberFormat="1" applyBorder="1" applyAlignment="1" applyProtection="1">
      <alignment horizontal="right"/>
      <protection locked="0"/>
    </xf>
    <xf numFmtId="3" fontId="0" fillId="0" borderId="13" xfId="0" applyNumberFormat="1" applyBorder="1" applyAlignment="1" applyProtection="1">
      <alignment horizontal="right"/>
      <protection locked="0"/>
    </xf>
    <xf numFmtId="3" fontId="0" fillId="0" borderId="13" xfId="0" applyNumberFormat="1" applyBorder="1" applyProtection="1">
      <protection locked="0"/>
    </xf>
    <xf numFmtId="4" fontId="0" fillId="0" borderId="26" xfId="0" applyNumberFormat="1" applyBorder="1" applyProtection="1">
      <protection locked="0"/>
    </xf>
    <xf numFmtId="4" fontId="0" fillId="0" borderId="27" xfId="0" applyNumberFormat="1" applyBorder="1" applyProtection="1">
      <protection locked="0"/>
    </xf>
    <xf numFmtId="4" fontId="0" fillId="0" borderId="27" xfId="0" applyNumberFormat="1" applyBorder="1" applyAlignment="1" applyProtection="1">
      <alignment horizontal="right"/>
      <protection locked="0"/>
    </xf>
    <xf numFmtId="166" fontId="0" fillId="0" borderId="0" xfId="0" applyNumberFormat="1" applyProtection="1">
      <protection locked="0"/>
    </xf>
    <xf numFmtId="3" fontId="0" fillId="0" borderId="24" xfId="0" applyNumberFormat="1" applyBorder="1" applyAlignment="1" applyProtection="1">
      <alignment horizontal="right"/>
      <protection locked="0"/>
    </xf>
    <xf numFmtId="3" fontId="0" fillId="0" borderId="28" xfId="0" applyNumberFormat="1" applyBorder="1" applyAlignment="1" applyProtection="1">
      <alignment horizontal="right"/>
      <protection locked="0"/>
    </xf>
    <xf numFmtId="3" fontId="0" fillId="0" borderId="11" xfId="0" applyNumberFormat="1" applyBorder="1" applyAlignment="1" applyProtection="1">
      <alignment horizontal="right"/>
      <protection locked="0"/>
    </xf>
    <xf numFmtId="3" fontId="0" fillId="0" borderId="15" xfId="0" applyNumberFormat="1" applyBorder="1" applyAlignment="1" applyProtection="1">
      <alignment vertical="center"/>
      <protection locked="0"/>
    </xf>
    <xf numFmtId="2" fontId="0" fillId="0" borderId="15" xfId="0" applyNumberFormat="1" applyBorder="1" applyAlignment="1" applyProtection="1">
      <alignment vertical="center"/>
      <protection locked="0"/>
    </xf>
    <xf numFmtId="3" fontId="0" fillId="0" borderId="15" xfId="0" applyNumberFormat="1" applyBorder="1" applyProtection="1">
      <protection locked="0"/>
    </xf>
    <xf numFmtId="0" fontId="0" fillId="0" borderId="15" xfId="0" applyBorder="1" applyAlignment="1" applyProtection="1">
      <alignment horizontal="right" vertical="center"/>
      <protection locked="0"/>
    </xf>
    <xf numFmtId="2" fontId="0" fillId="0" borderId="21" xfId="0" applyNumberFormat="1" applyBorder="1" applyProtection="1">
      <protection locked="0"/>
    </xf>
    <xf numFmtId="0" fontId="5" fillId="0" borderId="0" xfId="0" applyFont="1" applyAlignment="1" applyProtection="1">
      <alignment vertical="center"/>
      <protection hidden="1"/>
    </xf>
    <xf numFmtId="0" fontId="5" fillId="0" borderId="0" xfId="0" applyFont="1" applyAlignment="1" applyProtection="1">
      <alignment vertical="top"/>
      <protection hidden="1"/>
    </xf>
    <xf numFmtId="0" fontId="6" fillId="0" borderId="0" xfId="0" applyFont="1" applyAlignment="1" applyProtection="1">
      <alignment vertical="top"/>
      <protection hidden="1"/>
    </xf>
    <xf numFmtId="4" fontId="0" fillId="0" borderId="24" xfId="0" applyNumberFormat="1" applyBorder="1" applyProtection="1">
      <protection locked="0"/>
    </xf>
    <xf numFmtId="4" fontId="0" fillId="0" borderId="25" xfId="0" applyNumberFormat="1" applyBorder="1" applyProtection="1">
      <protection locked="0"/>
    </xf>
    <xf numFmtId="0" fontId="1" fillId="0" borderId="20" xfId="0" applyFont="1" applyBorder="1" applyAlignment="1" applyProtection="1">
      <alignment horizontal="left" vertical="center" wrapText="1"/>
      <protection hidden="1"/>
    </xf>
    <xf numFmtId="167" fontId="0" fillId="0" borderId="11" xfId="0" applyNumberFormat="1" applyBorder="1" applyProtection="1">
      <protection locked="0"/>
    </xf>
    <xf numFmtId="0" fontId="9" fillId="0" borderId="0" xfId="0" applyFont="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7" fillId="0" borderId="0" xfId="0" applyFont="1" applyAlignment="1" applyProtection="1">
      <alignment wrapText="1" shrinkToFit="1"/>
      <protection hidden="1"/>
    </xf>
    <xf numFmtId="3" fontId="21" fillId="0" borderId="0" xfId="0" applyNumberFormat="1" applyFont="1" applyAlignment="1" applyProtection="1">
      <alignment horizontal="right" vertical="top" wrapText="1"/>
      <protection locked="0"/>
    </xf>
    <xf numFmtId="0" fontId="0" fillId="0" borderId="0" xfId="0" applyAlignment="1" applyProtection="1">
      <alignment horizontal="right" vertical="center"/>
      <protection locked="0"/>
    </xf>
    <xf numFmtId="0" fontId="0" fillId="0" borderId="0" xfId="0" applyAlignment="1" applyProtection="1">
      <alignment horizontal="right"/>
      <protection locked="0"/>
    </xf>
    <xf numFmtId="0" fontId="22" fillId="0" borderId="0" xfId="0" applyFont="1" applyProtection="1">
      <protection locked="0"/>
    </xf>
    <xf numFmtId="3" fontId="23" fillId="0" borderId="0" xfId="0" applyNumberFormat="1" applyFont="1" applyAlignment="1" applyProtection="1">
      <alignment horizontal="right" vertical="top" wrapText="1"/>
      <protection locked="0"/>
    </xf>
    <xf numFmtId="2" fontId="23" fillId="0" borderId="0" xfId="0" applyNumberFormat="1" applyFont="1" applyAlignment="1" applyProtection="1">
      <alignment horizontal="right" vertical="top" wrapText="1"/>
      <protection locked="0"/>
    </xf>
    <xf numFmtId="2" fontId="0" fillId="0" borderId="0" xfId="0" applyNumberFormat="1" applyProtection="1">
      <protection locked="0"/>
    </xf>
    <xf numFmtId="1" fontId="0" fillId="0" borderId="0" xfId="0" applyNumberFormat="1" applyProtection="1">
      <protection locked="0"/>
    </xf>
    <xf numFmtId="164" fontId="0" fillId="0" borderId="0" xfId="0" applyNumberFormat="1" applyProtection="1">
      <protection locked="0"/>
    </xf>
    <xf numFmtId="1" fontId="0" fillId="0" borderId="0" xfId="0" applyNumberFormat="1" applyAlignment="1" applyProtection="1">
      <alignment vertical="center"/>
      <protection locked="0"/>
    </xf>
    <xf numFmtId="169" fontId="0" fillId="0" borderId="3" xfId="0" applyNumberFormat="1" applyBorder="1" applyProtection="1">
      <protection locked="0"/>
    </xf>
    <xf numFmtId="3" fontId="1" fillId="0" borderId="0" xfId="0" applyNumberFormat="1" applyFont="1" applyProtection="1">
      <protection locked="0"/>
    </xf>
    <xf numFmtId="166" fontId="24" fillId="0" borderId="0" xfId="2" applyNumberFormat="1" applyFont="1" applyAlignment="1" applyProtection="1">
      <alignment horizontal="right" vertical="top" wrapText="1"/>
      <protection locked="0"/>
    </xf>
    <xf numFmtId="166" fontId="24" fillId="0" borderId="0" xfId="2" applyNumberFormat="1" applyFont="1" applyAlignment="1" applyProtection="1">
      <alignment horizontal="right"/>
      <protection locked="0"/>
    </xf>
    <xf numFmtId="166" fontId="25" fillId="0" borderId="0" xfId="2" applyNumberFormat="1" applyFont="1" applyAlignment="1" applyProtection="1">
      <alignment horizontal="right"/>
      <protection locked="0"/>
    </xf>
    <xf numFmtId="165" fontId="0" fillId="0" borderId="7" xfId="0" applyNumberFormat="1" applyBorder="1" applyAlignment="1" applyProtection="1">
      <alignment horizontal="center" vertical="center"/>
      <protection locked="0"/>
    </xf>
    <xf numFmtId="165" fontId="0" fillId="0" borderId="19" xfId="0" applyNumberFormat="1" applyBorder="1" applyAlignment="1" applyProtection="1">
      <alignment horizontal="center" vertical="center"/>
      <protection locked="0"/>
    </xf>
    <xf numFmtId="168" fontId="0" fillId="0" borderId="0" xfId="0" applyNumberFormat="1" applyAlignment="1" applyProtection="1">
      <alignment vertical="center"/>
      <protection locked="0"/>
    </xf>
    <xf numFmtId="2" fontId="0" fillId="0" borderId="23" xfId="0" applyNumberFormat="1" applyBorder="1" applyAlignment="1" applyProtection="1">
      <alignment vertical="center"/>
      <protection locked="0"/>
    </xf>
    <xf numFmtId="3" fontId="0" fillId="0" borderId="33" xfId="0" applyNumberFormat="1" applyBorder="1" applyProtection="1">
      <protection locked="0"/>
    </xf>
    <xf numFmtId="165" fontId="0" fillId="0" borderId="33" xfId="0" applyNumberFormat="1" applyBorder="1" applyAlignment="1" applyProtection="1">
      <alignment horizontal="center"/>
      <protection locked="0"/>
    </xf>
    <xf numFmtId="3" fontId="0" fillId="0" borderId="22" xfId="0" applyNumberFormat="1" applyBorder="1" applyAlignment="1" applyProtection="1">
      <alignment vertical="center"/>
      <protection locked="0"/>
    </xf>
    <xf numFmtId="0" fontId="0" fillId="0" borderId="35" xfId="0" applyBorder="1" applyProtection="1">
      <protection locked="0"/>
    </xf>
    <xf numFmtId="165" fontId="0" fillId="0" borderId="7" xfId="0" applyNumberFormat="1" applyBorder="1" applyAlignment="1">
      <alignment horizontal="center" vertical="center"/>
    </xf>
    <xf numFmtId="2" fontId="0" fillId="0" borderId="37" xfId="0" applyNumberFormat="1" applyBorder="1" applyAlignment="1" applyProtection="1">
      <alignment vertical="center"/>
      <protection locked="0"/>
    </xf>
    <xf numFmtId="0" fontId="1" fillId="0" borderId="38" xfId="0" applyFont="1" applyBorder="1" applyAlignment="1" applyProtection="1">
      <alignment horizontal="center"/>
      <protection locked="0"/>
    </xf>
    <xf numFmtId="3" fontId="0" fillId="0" borderId="39" xfId="0" applyNumberFormat="1" applyBorder="1" applyAlignment="1" applyProtection="1">
      <alignment vertical="center"/>
      <protection locked="0"/>
    </xf>
    <xf numFmtId="2" fontId="0" fillId="0" borderId="39" xfId="0" applyNumberFormat="1" applyBorder="1" applyAlignment="1" applyProtection="1">
      <alignment vertical="center"/>
      <protection locked="0"/>
    </xf>
    <xf numFmtId="0" fontId="1" fillId="0" borderId="40" xfId="0" applyFont="1" applyBorder="1" applyAlignment="1" applyProtection="1">
      <alignment horizontal="center"/>
      <protection locked="0"/>
    </xf>
    <xf numFmtId="166" fontId="0" fillId="0" borderId="36" xfId="2" applyNumberFormat="1" applyFont="1" applyBorder="1" applyAlignment="1" applyProtection="1">
      <alignment vertical="center"/>
      <protection locked="0"/>
    </xf>
    <xf numFmtId="3" fontId="0" fillId="2" borderId="22" xfId="0" applyNumberFormat="1" applyFill="1" applyBorder="1" applyProtection="1">
      <protection locked="0"/>
    </xf>
    <xf numFmtId="0" fontId="0" fillId="0" borderId="42" xfId="0" applyBorder="1" applyProtection="1">
      <protection locked="0"/>
    </xf>
    <xf numFmtId="4" fontId="0" fillId="0" borderId="35" xfId="0" applyNumberFormat="1" applyBorder="1" applyProtection="1">
      <protection locked="0"/>
    </xf>
    <xf numFmtId="3" fontId="0" fillId="0" borderId="35" xfId="0" applyNumberFormat="1" applyBorder="1" applyProtection="1">
      <protection locked="0"/>
    </xf>
    <xf numFmtId="3" fontId="0" fillId="0" borderId="43" xfId="0" applyNumberFormat="1" applyBorder="1" applyProtection="1">
      <protection locked="0"/>
    </xf>
    <xf numFmtId="0" fontId="1" fillId="0" borderId="44" xfId="0" applyFont="1" applyBorder="1" applyAlignment="1" applyProtection="1">
      <alignment horizontal="center"/>
      <protection locked="0"/>
    </xf>
    <xf numFmtId="4" fontId="0" fillId="0" borderId="45" xfId="0" applyNumberFormat="1" applyBorder="1" applyProtection="1">
      <protection locked="0"/>
    </xf>
    <xf numFmtId="4" fontId="0" fillId="0" borderId="47" xfId="0" applyNumberFormat="1" applyBorder="1" applyProtection="1">
      <protection locked="0"/>
    </xf>
    <xf numFmtId="3" fontId="0" fillId="0" borderId="46" xfId="0" applyNumberFormat="1" applyBorder="1" applyProtection="1">
      <protection locked="0"/>
    </xf>
    <xf numFmtId="3" fontId="0" fillId="0" borderId="43" xfId="0" applyNumberFormat="1" applyBorder="1" applyAlignment="1" applyProtection="1">
      <alignment vertical="center"/>
      <protection locked="0"/>
    </xf>
    <xf numFmtId="4" fontId="0" fillId="0" borderId="48" xfId="0" applyNumberFormat="1" applyBorder="1" applyProtection="1">
      <protection locked="0"/>
    </xf>
    <xf numFmtId="4" fontId="0" fillId="0" borderId="10" xfId="0" applyNumberFormat="1" applyBorder="1" applyProtection="1">
      <protection locked="0"/>
    </xf>
    <xf numFmtId="4" fontId="0" fillId="0" borderId="49" xfId="0" applyNumberFormat="1" applyBorder="1" applyProtection="1">
      <protection locked="0"/>
    </xf>
    <xf numFmtId="3" fontId="0" fillId="0" borderId="52" xfId="0" applyNumberFormat="1" applyBorder="1" applyProtection="1">
      <protection locked="0"/>
    </xf>
    <xf numFmtId="3" fontId="0" fillId="0" borderId="52" xfId="0" applyNumberFormat="1" applyBorder="1" applyAlignment="1" applyProtection="1">
      <alignment vertical="center"/>
      <protection locked="0"/>
    </xf>
    <xf numFmtId="4" fontId="0" fillId="0" borderId="52" xfId="0" applyNumberFormat="1" applyBorder="1" applyProtection="1">
      <protection locked="0"/>
    </xf>
    <xf numFmtId="3" fontId="0" fillId="0" borderId="53" xfId="0" applyNumberFormat="1" applyBorder="1" applyProtection="1">
      <protection locked="0"/>
    </xf>
    <xf numFmtId="3" fontId="0" fillId="0" borderId="52" xfId="0" applyNumberFormat="1" applyBorder="1" applyAlignment="1" applyProtection="1">
      <alignment horizontal="right"/>
      <protection locked="0"/>
    </xf>
    <xf numFmtId="4" fontId="0" fillId="0" borderId="54" xfId="0" applyNumberFormat="1" applyBorder="1" applyProtection="1">
      <protection locked="0"/>
    </xf>
    <xf numFmtId="3" fontId="1" fillId="0" borderId="48" xfId="0" applyNumberFormat="1" applyFont="1" applyBorder="1" applyProtection="1">
      <protection locked="0"/>
    </xf>
    <xf numFmtId="0" fontId="1" fillId="0" borderId="55" xfId="0" applyFont="1" applyBorder="1" applyAlignment="1" applyProtection="1">
      <alignment horizontal="center"/>
      <protection locked="0"/>
    </xf>
    <xf numFmtId="3" fontId="1" fillId="0" borderId="49" xfId="0" applyNumberFormat="1" applyFont="1" applyBorder="1" applyProtection="1">
      <protection locked="0"/>
    </xf>
    <xf numFmtId="0" fontId="1" fillId="0" borderId="56" xfId="0" applyFont="1" applyBorder="1" applyAlignment="1" applyProtection="1">
      <alignment horizontal="center"/>
      <protection locked="0"/>
    </xf>
    <xf numFmtId="2" fontId="0" fillId="0" borderId="57" xfId="0" applyNumberFormat="1" applyBorder="1" applyProtection="1">
      <protection locked="0"/>
    </xf>
    <xf numFmtId="166" fontId="0" fillId="0" borderId="57" xfId="2" applyNumberFormat="1" applyFont="1" applyBorder="1" applyAlignment="1" applyProtection="1">
      <alignment horizontal="right" vertical="center"/>
      <protection locked="0"/>
    </xf>
    <xf numFmtId="164" fontId="0" fillId="0" borderId="57" xfId="2" applyFont="1" applyBorder="1" applyAlignment="1" applyProtection="1">
      <alignment horizontal="right" vertical="center"/>
      <protection locked="0"/>
    </xf>
    <xf numFmtId="166" fontId="0" fillId="0" borderId="58" xfId="2" applyNumberFormat="1" applyFont="1" applyBorder="1" applyAlignment="1" applyProtection="1">
      <alignment horizontal="right" vertical="center"/>
      <protection locked="0"/>
    </xf>
    <xf numFmtId="0" fontId="1" fillId="0" borderId="59" xfId="0" applyFont="1" applyBorder="1" applyAlignment="1" applyProtection="1">
      <alignment horizontal="center"/>
      <protection locked="0"/>
    </xf>
    <xf numFmtId="4" fontId="0" fillId="0" borderId="60" xfId="0" applyNumberFormat="1" applyBorder="1" applyProtection="1">
      <protection locked="0"/>
    </xf>
    <xf numFmtId="3" fontId="2" fillId="0" borderId="61" xfId="0" applyNumberFormat="1" applyFont="1" applyBorder="1" applyProtection="1">
      <protection locked="0"/>
    </xf>
    <xf numFmtId="3" fontId="0" fillId="0" borderId="62" xfId="0" applyNumberFormat="1" applyBorder="1" applyProtection="1">
      <protection locked="0"/>
    </xf>
    <xf numFmtId="4" fontId="0" fillId="0" borderId="63" xfId="0" applyNumberFormat="1" applyBorder="1" applyProtection="1">
      <protection locked="0"/>
    </xf>
    <xf numFmtId="3" fontId="0" fillId="0" borderId="64" xfId="0" applyNumberFormat="1" applyBorder="1" applyAlignment="1" applyProtection="1">
      <alignment horizontal="right"/>
      <protection locked="0"/>
    </xf>
    <xf numFmtId="3" fontId="0" fillId="0" borderId="65" xfId="0" applyNumberFormat="1" applyBorder="1" applyProtection="1">
      <protection locked="0"/>
    </xf>
    <xf numFmtId="3" fontId="0" fillId="0" borderId="64" xfId="0" applyNumberFormat="1" applyBorder="1" applyProtection="1">
      <protection locked="0"/>
    </xf>
    <xf numFmtId="3" fontId="0" fillId="0" borderId="66" xfId="0" applyNumberFormat="1" applyBorder="1" applyProtection="1">
      <protection locked="0"/>
    </xf>
    <xf numFmtId="4" fontId="0" fillId="0" borderId="67" xfId="0" applyNumberFormat="1" applyBorder="1" applyProtection="1">
      <protection locked="0"/>
    </xf>
    <xf numFmtId="165" fontId="0" fillId="0" borderId="19" xfId="0" applyNumberFormat="1" applyBorder="1" applyAlignment="1">
      <alignment horizontal="center" vertical="center"/>
    </xf>
    <xf numFmtId="3" fontId="0" fillId="0" borderId="35" xfId="0" applyNumberFormat="1" applyBorder="1" applyAlignment="1" applyProtection="1">
      <alignment horizontal="right" vertical="center"/>
      <protection locked="0"/>
    </xf>
    <xf numFmtId="3" fontId="0" fillId="0" borderId="68" xfId="0" applyNumberFormat="1" applyBorder="1" applyProtection="1">
      <protection locked="0"/>
    </xf>
    <xf numFmtId="3" fontId="0" fillId="0" borderId="43" xfId="0" applyNumberFormat="1" applyBorder="1" applyAlignment="1" applyProtection="1">
      <alignment horizontal="right" vertical="center"/>
      <protection locked="0"/>
    </xf>
    <xf numFmtId="0" fontId="1" fillId="0" borderId="69" xfId="0" applyFont="1" applyBorder="1" applyAlignment="1" applyProtection="1">
      <alignment horizontal="center"/>
      <protection locked="0"/>
    </xf>
    <xf numFmtId="3" fontId="0" fillId="0" borderId="70" xfId="0" applyNumberFormat="1" applyBorder="1" applyProtection="1">
      <protection locked="0"/>
    </xf>
    <xf numFmtId="3" fontId="0" fillId="0" borderId="62" xfId="0" applyNumberFormat="1" applyBorder="1" applyAlignment="1" applyProtection="1">
      <alignment horizontal="right" vertical="center"/>
      <protection locked="0"/>
    </xf>
    <xf numFmtId="4" fontId="0" fillId="0" borderId="62" xfId="0" applyNumberFormat="1" applyBorder="1" applyProtection="1">
      <protection locked="0"/>
    </xf>
    <xf numFmtId="3" fontId="0" fillId="0" borderId="61" xfId="0" applyNumberFormat="1" applyBorder="1" applyProtection="1">
      <protection locked="0"/>
    </xf>
    <xf numFmtId="3" fontId="0" fillId="0" borderId="61" xfId="0" applyNumberFormat="1" applyBorder="1" applyAlignment="1" applyProtection="1">
      <alignment vertical="center"/>
      <protection locked="0"/>
    </xf>
    <xf numFmtId="4" fontId="0" fillId="0" borderId="61" xfId="0" applyNumberFormat="1" applyBorder="1" applyProtection="1">
      <protection locked="0"/>
    </xf>
    <xf numFmtId="3" fontId="0" fillId="0" borderId="63" xfId="0" applyNumberFormat="1" applyBorder="1" applyProtection="1">
      <protection locked="0"/>
    </xf>
    <xf numFmtId="3" fontId="0" fillId="0" borderId="63" xfId="0" applyNumberFormat="1" applyBorder="1" applyAlignment="1" applyProtection="1">
      <alignment vertical="center"/>
      <protection locked="0"/>
    </xf>
    <xf numFmtId="4" fontId="0" fillId="0" borderId="71" xfId="0" applyNumberFormat="1" applyBorder="1" applyProtection="1">
      <protection locked="0"/>
    </xf>
    <xf numFmtId="3" fontId="0" fillId="0" borderId="72" xfId="0" applyNumberFormat="1" applyBorder="1" applyProtection="1">
      <protection locked="0"/>
    </xf>
    <xf numFmtId="0" fontId="1" fillId="0" borderId="73" xfId="0" applyFont="1" applyBorder="1" applyAlignment="1" applyProtection="1">
      <alignment horizontal="center"/>
      <protection locked="0"/>
    </xf>
    <xf numFmtId="0" fontId="0" fillId="0" borderId="74" xfId="0" applyBorder="1" applyProtection="1">
      <protection locked="0"/>
    </xf>
    <xf numFmtId="3" fontId="0" fillId="0" borderId="63" xfId="0" applyNumberFormat="1" applyBorder="1" applyAlignment="1" applyProtection="1">
      <alignment horizontal="right"/>
      <protection locked="0"/>
    </xf>
    <xf numFmtId="4" fontId="0" fillId="0" borderId="75" xfId="0" applyNumberFormat="1" applyBorder="1" applyProtection="1">
      <protection locked="0"/>
    </xf>
    <xf numFmtId="0" fontId="0" fillId="0" borderId="53" xfId="0" applyBorder="1" applyProtection="1">
      <protection locked="0"/>
    </xf>
    <xf numFmtId="0" fontId="0" fillId="0" borderId="77" xfId="0" applyBorder="1" applyProtection="1">
      <protection locked="0"/>
    </xf>
    <xf numFmtId="0" fontId="1" fillId="0" borderId="78" xfId="0" applyFont="1" applyBorder="1" applyAlignment="1" applyProtection="1">
      <alignment horizontal="center"/>
      <protection locked="0"/>
    </xf>
    <xf numFmtId="0" fontId="0" fillId="0" borderId="41" xfId="0" applyBorder="1" applyProtection="1">
      <protection locked="0"/>
    </xf>
    <xf numFmtId="0" fontId="1" fillId="0" borderId="79" xfId="0" applyFont="1" applyBorder="1" applyAlignment="1" applyProtection="1">
      <alignment horizontal="center"/>
      <protection locked="0"/>
    </xf>
    <xf numFmtId="166" fontId="0" fillId="0" borderId="66" xfId="2" applyNumberFormat="1" applyFont="1" applyBorder="1" applyProtection="1">
      <protection locked="0"/>
    </xf>
    <xf numFmtId="166" fontId="0" fillId="0" borderId="63" xfId="2" applyNumberFormat="1" applyFont="1" applyBorder="1" applyProtection="1">
      <protection locked="0"/>
    </xf>
    <xf numFmtId="166" fontId="1" fillId="0" borderId="81" xfId="2" applyNumberFormat="1" applyFont="1" applyBorder="1" applyProtection="1">
      <protection locked="0"/>
    </xf>
    <xf numFmtId="0" fontId="1" fillId="0" borderId="82" xfId="0" applyFont="1" applyBorder="1" applyAlignment="1" applyProtection="1">
      <alignment horizontal="center"/>
      <protection locked="0"/>
    </xf>
    <xf numFmtId="3" fontId="1" fillId="0" borderId="71" xfId="0" applyNumberFormat="1" applyFont="1" applyBorder="1" applyProtection="1">
      <protection locked="0"/>
    </xf>
    <xf numFmtId="0" fontId="0" fillId="0" borderId="76" xfId="0" applyBorder="1" applyProtection="1">
      <protection locked="0"/>
    </xf>
    <xf numFmtId="169" fontId="0" fillId="0" borderId="34" xfId="0" applyNumberFormat="1" applyBorder="1" applyAlignment="1" applyProtection="1">
      <alignment horizontal="center"/>
      <protection locked="0"/>
    </xf>
    <xf numFmtId="165" fontId="0" fillId="0" borderId="34" xfId="0" applyNumberFormat="1" applyBorder="1" applyAlignment="1">
      <alignment horizontal="center" vertical="center"/>
    </xf>
    <xf numFmtId="164" fontId="0" fillId="0" borderId="41" xfId="0" applyNumberFormat="1" applyBorder="1" applyProtection="1">
      <protection locked="0"/>
    </xf>
    <xf numFmtId="166" fontId="0" fillId="0" borderId="41" xfId="0" applyNumberFormat="1" applyBorder="1" applyAlignment="1" applyProtection="1">
      <alignment vertical="center"/>
      <protection locked="0"/>
    </xf>
    <xf numFmtId="2" fontId="0" fillId="0" borderId="41" xfId="0" applyNumberFormat="1" applyBorder="1" applyProtection="1">
      <protection locked="0"/>
    </xf>
    <xf numFmtId="166" fontId="0" fillId="0" borderId="41" xfId="0" applyNumberFormat="1" applyBorder="1" applyProtection="1">
      <protection locked="0"/>
    </xf>
    <xf numFmtId="2" fontId="0" fillId="0" borderId="83" xfId="0" applyNumberFormat="1" applyBorder="1" applyProtection="1">
      <protection locked="0"/>
    </xf>
    <xf numFmtId="166" fontId="0" fillId="0" borderId="83" xfId="2" applyNumberFormat="1" applyFont="1" applyBorder="1" applyAlignment="1" applyProtection="1">
      <alignment horizontal="right" vertical="center"/>
      <protection locked="0"/>
    </xf>
    <xf numFmtId="164" fontId="0" fillId="0" borderId="83" xfId="2" applyFont="1" applyBorder="1" applyAlignment="1" applyProtection="1">
      <alignment horizontal="right" vertical="center"/>
      <protection locked="0"/>
    </xf>
    <xf numFmtId="166" fontId="0" fillId="0" borderId="35" xfId="2" applyNumberFormat="1" applyFont="1" applyBorder="1" applyAlignment="1" applyProtection="1">
      <alignment horizontal="right" vertical="center"/>
      <protection locked="0"/>
    </xf>
    <xf numFmtId="4" fontId="0" fillId="0" borderId="50" xfId="0" applyNumberFormat="1" applyBorder="1" applyProtection="1">
      <protection locked="0"/>
    </xf>
    <xf numFmtId="3" fontId="2" fillId="0" borderId="50" xfId="0" applyNumberFormat="1" applyFont="1" applyBorder="1" applyProtection="1">
      <protection locked="0"/>
    </xf>
    <xf numFmtId="3" fontId="0" fillId="0" borderId="50" xfId="0" applyNumberFormat="1" applyBorder="1" applyProtection="1">
      <protection locked="0"/>
    </xf>
    <xf numFmtId="3" fontId="0" fillId="0" borderId="50" xfId="0" applyNumberFormat="1" applyBorder="1" applyAlignment="1" applyProtection="1">
      <alignment horizontal="right"/>
      <protection locked="0"/>
    </xf>
    <xf numFmtId="4" fontId="0" fillId="0" borderId="84" xfId="0" applyNumberFormat="1" applyBorder="1" applyProtection="1">
      <protection locked="0"/>
    </xf>
    <xf numFmtId="4" fontId="0" fillId="0" borderId="66" xfId="0" applyNumberFormat="1" applyBorder="1" applyProtection="1">
      <protection locked="0"/>
    </xf>
    <xf numFmtId="3" fontId="2" fillId="0" borderId="66" xfId="0" applyNumberFormat="1" applyFont="1" applyBorder="1" applyProtection="1">
      <protection locked="0"/>
    </xf>
    <xf numFmtId="3" fontId="0" fillId="0" borderId="66" xfId="0" applyNumberFormat="1" applyBorder="1" applyAlignment="1" applyProtection="1">
      <alignment horizontal="right"/>
      <protection locked="0"/>
    </xf>
    <xf numFmtId="4" fontId="0" fillId="0" borderId="80" xfId="0" applyNumberFormat="1" applyBorder="1" applyProtection="1">
      <protection locked="0"/>
    </xf>
    <xf numFmtId="3" fontId="0" fillId="0" borderId="85" xfId="0" applyNumberFormat="1" applyBorder="1" applyProtection="1">
      <protection locked="0"/>
    </xf>
    <xf numFmtId="3" fontId="0" fillId="0" borderId="51" xfId="0" applyNumberFormat="1" applyBorder="1" applyProtection="1">
      <protection locked="0"/>
    </xf>
    <xf numFmtId="3" fontId="0" fillId="0" borderId="51" xfId="0" applyNumberFormat="1" applyBorder="1" applyAlignment="1" applyProtection="1">
      <alignment vertical="center"/>
      <protection locked="0"/>
    </xf>
    <xf numFmtId="4" fontId="0" fillId="0" borderId="51" xfId="0" applyNumberFormat="1" applyBorder="1" applyProtection="1">
      <protection locked="0"/>
    </xf>
    <xf numFmtId="3" fontId="0" fillId="0" borderId="64" xfId="0" applyNumberFormat="1" applyBorder="1" applyAlignment="1" applyProtection="1">
      <alignment horizontal="right" vertical="center"/>
      <protection locked="0"/>
    </xf>
    <xf numFmtId="4" fontId="0" fillId="0" borderId="64" xfId="0" applyNumberFormat="1" applyBorder="1" applyProtection="1">
      <protection locked="0"/>
    </xf>
    <xf numFmtId="3" fontId="0" fillId="0" borderId="86" xfId="0" applyNumberFormat="1" applyBorder="1" applyProtection="1">
      <protection locked="0"/>
    </xf>
    <xf numFmtId="4" fontId="0" fillId="0" borderId="81" xfId="0" applyNumberFormat="1" applyBorder="1" applyProtection="1">
      <protection locked="0"/>
    </xf>
    <xf numFmtId="1" fontId="0" fillId="0" borderId="51" xfId="0" applyNumberFormat="1" applyBorder="1" applyProtection="1">
      <protection locked="0"/>
    </xf>
    <xf numFmtId="2" fontId="0" fillId="0" borderId="50" xfId="0" applyNumberFormat="1" applyBorder="1" applyProtection="1">
      <protection locked="0"/>
    </xf>
    <xf numFmtId="2" fontId="0" fillId="0" borderId="51" xfId="0" applyNumberFormat="1" applyBorder="1" applyProtection="1">
      <protection locked="0"/>
    </xf>
    <xf numFmtId="1" fontId="0" fillId="0" borderId="35" xfId="0" applyNumberFormat="1" applyBorder="1" applyProtection="1">
      <protection locked="0"/>
    </xf>
    <xf numFmtId="2" fontId="0" fillId="0" borderId="84" xfId="0" applyNumberFormat="1" applyBorder="1" applyProtection="1">
      <protection locked="0"/>
    </xf>
    <xf numFmtId="0" fontId="0" fillId="0" borderId="64" xfId="0" applyBorder="1" applyProtection="1">
      <protection locked="0"/>
    </xf>
    <xf numFmtId="1" fontId="0" fillId="0" borderId="63" xfId="0" applyNumberFormat="1" applyBorder="1" applyProtection="1">
      <protection locked="0"/>
    </xf>
    <xf numFmtId="2" fontId="0" fillId="0" borderId="66" xfId="0" applyNumberFormat="1" applyBorder="1" applyProtection="1">
      <protection locked="0"/>
    </xf>
    <xf numFmtId="2" fontId="0" fillId="0" borderId="63" xfId="0" applyNumberFormat="1" applyBorder="1" applyProtection="1">
      <protection locked="0"/>
    </xf>
    <xf numFmtId="1" fontId="0" fillId="0" borderId="64" xfId="0" applyNumberFormat="1" applyBorder="1" applyProtection="1">
      <protection locked="0"/>
    </xf>
    <xf numFmtId="2" fontId="0" fillId="0" borderId="80" xfId="0" applyNumberFormat="1" applyBorder="1" applyProtection="1">
      <protection locked="0"/>
    </xf>
    <xf numFmtId="3" fontId="1" fillId="0" borderId="81" xfId="0" applyNumberFormat="1" applyFont="1" applyBorder="1" applyProtection="1">
      <protection locked="0"/>
    </xf>
    <xf numFmtId="0" fontId="8" fillId="0" borderId="0" xfId="0" applyFont="1" applyAlignment="1" applyProtection="1">
      <alignment wrapText="1"/>
      <protection hidden="1"/>
    </xf>
    <xf numFmtId="166" fontId="0" fillId="0" borderId="50" xfId="2" applyNumberFormat="1" applyFont="1" applyBorder="1" applyProtection="1">
      <protection locked="0"/>
    </xf>
    <xf numFmtId="166" fontId="1" fillId="0" borderId="84" xfId="2" applyNumberFormat="1" applyFont="1" applyBorder="1" applyProtection="1">
      <protection locked="0"/>
    </xf>
    <xf numFmtId="166" fontId="1" fillId="0" borderId="80" xfId="2" applyNumberFormat="1" applyFont="1" applyBorder="1" applyProtection="1">
      <protection locked="0"/>
    </xf>
    <xf numFmtId="0" fontId="0" fillId="0" borderId="61" xfId="0" applyBorder="1" applyProtection="1">
      <protection locked="0"/>
    </xf>
    <xf numFmtId="2" fontId="0" fillId="0" borderId="87" xfId="0" applyNumberFormat="1" applyBorder="1" applyProtection="1">
      <protection locked="0"/>
    </xf>
    <xf numFmtId="166" fontId="0" fillId="0" borderId="87" xfId="2" applyNumberFormat="1" applyFont="1" applyBorder="1" applyAlignment="1" applyProtection="1">
      <alignment horizontal="right" vertical="center"/>
      <protection locked="0"/>
    </xf>
    <xf numFmtId="164" fontId="0" fillId="0" borderId="87" xfId="2" applyFont="1" applyBorder="1" applyAlignment="1" applyProtection="1">
      <alignment horizontal="right" vertical="center"/>
      <protection locked="0"/>
    </xf>
    <xf numFmtId="166" fontId="0" fillId="0" borderId="62" xfId="2" applyNumberFormat="1" applyFont="1" applyBorder="1" applyAlignment="1" applyProtection="1">
      <alignment horizontal="right" vertical="center"/>
      <protection locked="0"/>
    </xf>
    <xf numFmtId="0" fontId="0" fillId="0" borderId="63" xfId="0" applyBorder="1" applyProtection="1">
      <protection locked="0"/>
    </xf>
    <xf numFmtId="165" fontId="1" fillId="0" borderId="19" xfId="0" applyNumberFormat="1" applyFont="1" applyBorder="1" applyAlignment="1">
      <alignment horizontal="center" vertical="center"/>
    </xf>
    <xf numFmtId="2" fontId="0" fillId="0" borderId="21" xfId="0" applyNumberFormat="1" applyBorder="1" applyAlignment="1" applyProtection="1">
      <alignment horizontal="right"/>
      <protection locked="0"/>
    </xf>
    <xf numFmtId="2" fontId="0" fillId="0" borderId="88" xfId="0" applyNumberFormat="1" applyBorder="1" applyAlignment="1" applyProtection="1">
      <alignment horizontal="right"/>
      <protection locked="0"/>
    </xf>
    <xf numFmtId="9" fontId="0" fillId="0" borderId="8" xfId="0" applyNumberFormat="1" applyBorder="1" applyAlignment="1" applyProtection="1">
      <alignment horizontal="right"/>
      <protection locked="0"/>
    </xf>
    <xf numFmtId="0" fontId="0" fillId="0" borderId="21" xfId="0" applyBorder="1" applyAlignment="1" applyProtection="1">
      <alignment horizontal="right" vertical="center"/>
      <protection locked="0"/>
    </xf>
    <xf numFmtId="165" fontId="0" fillId="0" borderId="0" xfId="0" applyNumberFormat="1" applyAlignment="1">
      <alignment horizontal="center" vertical="center"/>
    </xf>
    <xf numFmtId="0" fontId="0" fillId="0" borderId="0" xfId="0" applyAlignment="1">
      <alignment wrapText="1"/>
    </xf>
    <xf numFmtId="0" fontId="0" fillId="0" borderId="51" xfId="0" applyBorder="1" applyProtection="1">
      <protection locked="0"/>
    </xf>
    <xf numFmtId="3" fontId="1" fillId="0" borderId="45" xfId="0" applyNumberFormat="1" applyFont="1" applyBorder="1" applyProtection="1">
      <protection locked="0"/>
    </xf>
    <xf numFmtId="0" fontId="1" fillId="0" borderId="33" xfId="0" applyFont="1" applyBorder="1" applyAlignment="1" applyProtection="1">
      <alignment vertical="center" wrapText="1"/>
      <protection hidden="1"/>
    </xf>
    <xf numFmtId="0" fontId="0" fillId="0" borderId="31" xfId="0" applyBorder="1" applyAlignment="1" applyProtection="1">
      <alignment vertical="center" wrapText="1"/>
      <protection hidden="1"/>
    </xf>
    <xf numFmtId="0" fontId="0" fillId="0" borderId="31" xfId="0" applyBorder="1" applyProtection="1">
      <protection hidden="1"/>
    </xf>
    <xf numFmtId="0" fontId="1" fillId="0" borderId="32" xfId="0" applyFont="1" applyBorder="1" applyProtection="1">
      <protection hidden="1"/>
    </xf>
    <xf numFmtId="3" fontId="1" fillId="0" borderId="89" xfId="0" applyNumberFormat="1" applyFont="1" applyBorder="1" applyProtection="1">
      <protection locked="0"/>
    </xf>
    <xf numFmtId="3" fontId="1" fillId="0" borderId="90" xfId="0" applyNumberFormat="1" applyFont="1" applyBorder="1" applyProtection="1">
      <protection locked="0"/>
    </xf>
    <xf numFmtId="3" fontId="1" fillId="0" borderId="91" xfId="0" applyNumberFormat="1" applyFont="1" applyBorder="1" applyProtection="1">
      <protection locked="0"/>
    </xf>
    <xf numFmtId="3" fontId="1" fillId="0" borderId="80" xfId="0" applyNumberFormat="1" applyFont="1" applyBorder="1" applyProtection="1">
      <protection locked="0"/>
    </xf>
    <xf numFmtId="3" fontId="1" fillId="0" borderId="84" xfId="0" applyNumberFormat="1" applyFont="1" applyBorder="1" applyProtection="1">
      <protection locked="0"/>
    </xf>
    <xf numFmtId="0" fontId="1" fillId="0" borderId="0" xfId="0" applyFont="1" applyProtection="1">
      <protection locked="0"/>
    </xf>
    <xf numFmtId="3" fontId="0" fillId="0" borderId="43" xfId="0" applyNumberFormat="1" applyBorder="1" applyAlignment="1" applyProtection="1">
      <alignment horizontal="right"/>
      <protection locked="0"/>
    </xf>
    <xf numFmtId="0" fontId="0" fillId="0" borderId="0" xfId="0" applyAlignment="1">
      <alignment vertical="top" wrapText="1"/>
    </xf>
    <xf numFmtId="0" fontId="0" fillId="0" borderId="0" xfId="0" applyAlignment="1">
      <alignment horizontal="left" vertical="top" wrapText="1"/>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0" xfId="0" applyAlignment="1" applyProtection="1">
      <alignment horizontal="center" vertical="center"/>
      <protection locked="0"/>
    </xf>
    <xf numFmtId="49" fontId="0" fillId="0" borderId="83" xfId="2" applyNumberFormat="1" applyFont="1" applyBorder="1" applyAlignment="1" applyProtection="1">
      <alignment horizontal="right" vertical="center"/>
      <protection locked="0"/>
    </xf>
    <xf numFmtId="0" fontId="12" fillId="0" borderId="0" xfId="0" applyFont="1" applyAlignment="1">
      <alignment wrapText="1"/>
    </xf>
  </cellXfs>
  <cellStyles count="3">
    <cellStyle name="Lien hypertexte" xfId="1" builtinId="8"/>
    <cellStyle name="Milliers" xfId="2" builtinId="3"/>
    <cellStyle name="Normal" xfId="0" builtinId="0"/>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Lines="4" dropStyle="combo" dx="16" fmlaLink="desc!$B$1" fmlaRange="desc!$D$1:$D$4" noThreeD="1" sel="4"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209550</xdr:colOff>
          <xdr:row>7</xdr:row>
          <xdr:rowOff>57150</xdr:rowOff>
        </xdr:from>
        <xdr:to>
          <xdr:col>5</xdr:col>
          <xdr:colOff>638175</xdr:colOff>
          <xdr:row>8</xdr:row>
          <xdr:rowOff>95250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Personnalisé 11">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7:N24"/>
  <sheetViews>
    <sheetView showGridLines="0" showRowColHeaders="0" tabSelected="1" zoomScaleNormal="100" workbookViewId="0">
      <selection activeCell="D104" sqref="D104"/>
    </sheetView>
  </sheetViews>
  <sheetFormatPr baseColWidth="10" defaultColWidth="11.5703125" defaultRowHeight="12.75" x14ac:dyDescent="0.2"/>
  <cols>
    <col min="1" max="1" width="4.28515625" style="3" customWidth="1"/>
    <col min="2" max="2" width="8" style="3" customWidth="1"/>
    <col min="3" max="3" width="4.28515625" style="3" customWidth="1"/>
    <col min="4" max="7" width="11.5703125" style="3"/>
    <col min="8" max="8" width="11.5703125" style="3" customWidth="1"/>
    <col min="9" max="16384" width="11.5703125" style="3"/>
  </cols>
  <sheetData>
    <row r="7" spans="2:12" ht="12" customHeight="1" x14ac:dyDescent="0.2">
      <c r="B7" s="10" t="s">
        <v>9</v>
      </c>
    </row>
    <row r="8" spans="2:12" ht="12" customHeight="1" x14ac:dyDescent="0.2">
      <c r="B8" s="10" t="s">
        <v>10</v>
      </c>
    </row>
    <row r="9" spans="2:12" ht="12" customHeight="1" x14ac:dyDescent="0.2">
      <c r="B9" s="10" t="s">
        <v>11</v>
      </c>
    </row>
    <row r="10" spans="2:12" ht="12" customHeight="1" x14ac:dyDescent="0.2">
      <c r="B10" s="11" t="s">
        <v>12</v>
      </c>
    </row>
    <row r="11" spans="2:12" x14ac:dyDescent="0.2">
      <c r="B11" s="12"/>
    </row>
    <row r="12" spans="2:12" ht="18" x14ac:dyDescent="0.2">
      <c r="B12" s="13" t="str">
        <f>IF(desc!$B$1=1,desc!$A$6,IF(desc!$B$1=2,desc!$B$6,IF(desc!$B$1=3,desc!$C$6,desc!$D$6)))</f>
        <v>Other public telephone services</v>
      </c>
      <c r="C12" s="14"/>
      <c r="D12" s="15"/>
    </row>
    <row r="13" spans="2:12" x14ac:dyDescent="0.2">
      <c r="B13" s="15"/>
      <c r="C13" s="14"/>
      <c r="D13" s="15"/>
    </row>
    <row r="14" spans="2:12" s="19" customFormat="1" ht="20.65" customHeight="1" x14ac:dyDescent="0.2">
      <c r="B14" s="45"/>
      <c r="C14" s="46" t="str">
        <f>IF(desc!$B$1=1,desc!$A$7,IF(desc!$B$1=2,desc!$B$7,IF(desc!$B$1=3,desc!$C$7,desc!$D$7)))</f>
        <v>1. Service for the hearing-impaired and switching service for the visually impaired (SFM2)</v>
      </c>
      <c r="D14" s="72"/>
      <c r="E14" s="73"/>
      <c r="F14" s="73"/>
      <c r="G14" s="73"/>
      <c r="H14" s="73"/>
      <c r="I14" s="73"/>
      <c r="J14" s="73"/>
      <c r="K14" s="73"/>
      <c r="L14" s="73"/>
    </row>
    <row r="15" spans="2:12" s="19" customFormat="1" ht="20.65" customHeight="1" x14ac:dyDescent="0.2">
      <c r="B15" s="98"/>
      <c r="C15" s="46" t="str">
        <f>IF(desc!$B$1=1,desc!$A8,IF(desc!$B$1=2,desc!$B8,IF(desc!$B$1=3,desc!$C8,desc!$D8)))</f>
        <v>2. Telecommunications services on 0800, 084x and 0900 numbers</v>
      </c>
      <c r="D15" s="15"/>
      <c r="E15" s="3"/>
      <c r="F15" s="3"/>
      <c r="G15" s="3"/>
    </row>
    <row r="16" spans="2:12" ht="15" x14ac:dyDescent="0.25">
      <c r="B16" s="99"/>
      <c r="C16" s="15"/>
      <c r="D16" s="36" t="str">
        <f>IF(desc!$B$1=1,desc!$A9,IF(desc!$B$1=2,desc!$B9,IF(desc!$B$1=3,desc!$C9,desc!$D9)))</f>
        <v>2.1 0800 numbers of free services: Total number of calls established and total duration (SFM3A)</v>
      </c>
      <c r="E16" s="75"/>
      <c r="F16" s="75"/>
      <c r="G16" s="75"/>
      <c r="H16" s="44"/>
      <c r="I16" s="44"/>
      <c r="J16" s="44"/>
      <c r="K16" s="44"/>
      <c r="L16" s="44"/>
    </row>
    <row r="17" spans="2:14" ht="15" x14ac:dyDescent="0.25">
      <c r="B17" s="99"/>
      <c r="C17" s="15"/>
      <c r="D17" s="36" t="str">
        <f>IF(desc!$B$1=1,desc!$A10,IF(desc!$B$1=2,desc!$B10,IF(desc!$B$1=3,desc!$C10,desc!$D10)))</f>
        <v>2.2 090x service numbers: Total number of calls established and total duration (SFM3B)</v>
      </c>
      <c r="E17" s="75"/>
      <c r="F17" s="75"/>
      <c r="G17" s="75"/>
      <c r="H17" s="75"/>
      <c r="I17" s="44"/>
      <c r="J17" s="44"/>
      <c r="K17" s="44"/>
      <c r="L17" s="44"/>
    </row>
    <row r="18" spans="2:14" ht="15" x14ac:dyDescent="0.25">
      <c r="B18" s="99"/>
      <c r="C18" s="15"/>
      <c r="D18" s="36" t="str">
        <f>IF(desc!$B$1=1,desc!$A11,IF(desc!$B$1=2,desc!$B11,IF(desc!$B$1=3,desc!$C11,desc!$D11)))</f>
        <v>2.3 090x service numbers: Total number of calls established and total duration (SFM3C)</v>
      </c>
      <c r="E18" s="44"/>
      <c r="F18" s="44"/>
      <c r="G18" s="44"/>
      <c r="H18" s="44"/>
      <c r="I18" s="44"/>
      <c r="J18" s="44"/>
      <c r="K18" s="44"/>
      <c r="L18" s="44"/>
      <c r="M18" s="44"/>
      <c r="N18" s="44"/>
    </row>
    <row r="19" spans="2:14" s="19" customFormat="1" ht="20.65" customHeight="1" x14ac:dyDescent="0.2">
      <c r="B19" s="98"/>
      <c r="C19" s="46" t="str">
        <f>IF(desc!$B$1=1,desc!$A12,IF(desc!$B$1=2,desc!$B12,IF(desc!$B$1=3,desc!$C12,desc!$D12)))</f>
        <v>3. Telecommunication services on short numbers</v>
      </c>
      <c r="D19" s="15"/>
      <c r="E19" s="3"/>
      <c r="F19" s="3"/>
      <c r="G19" s="3"/>
      <c r="H19" s="3"/>
      <c r="I19" s="3"/>
      <c r="J19" s="47"/>
    </row>
    <row r="20" spans="2:14" ht="15" x14ac:dyDescent="0.25">
      <c r="B20" s="100"/>
      <c r="C20" s="15"/>
      <c r="D20" s="36" t="str">
        <f>IF(desc!$B$1=1,desc!$A13,IF(desc!$B$1=2,desc!$B13,IF(desc!$B$1=3,desc!$C13,desc!$D13)))</f>
        <v>3.1 Total number of calls made to short numbers (for the period from 01.01 to 31.12) (SFM4)</v>
      </c>
      <c r="E20" s="75"/>
      <c r="F20" s="75"/>
      <c r="G20" s="75"/>
      <c r="H20" s="44"/>
      <c r="I20" s="74"/>
      <c r="J20" s="74"/>
      <c r="K20" s="44"/>
    </row>
    <row r="21" spans="2:14" ht="20.65" customHeight="1" x14ac:dyDescent="0.25">
      <c r="B21" s="15"/>
      <c r="C21" s="16" t="str">
        <f>IF(desc!$B$1=1,desc!$A14,IF(desc!$B$1=2,desc!$B14,IF(desc!$B$1=3,desc!$C14,desc!$D14)))</f>
        <v>4. Directory enquiries service</v>
      </c>
      <c r="D21" s="36"/>
      <c r="I21" s="48"/>
      <c r="J21" s="48"/>
    </row>
    <row r="22" spans="2:14" ht="15" x14ac:dyDescent="0.25">
      <c r="B22" s="15"/>
      <c r="C22" s="15"/>
      <c r="D22" s="36" t="str">
        <f>IF(desc!$B$1=1,desc!$A15,IF(desc!$B$1=2,desc!$B15,IF(desc!$B$1=3,desc!$C15,desc!$D15)))</f>
        <v>4.1 Total number of calls to the directory enquiries service for the period from 01.01 to 31.12 (SFM5A)</v>
      </c>
      <c r="E22" s="75"/>
      <c r="F22" s="75"/>
      <c r="G22" s="75"/>
      <c r="H22" s="75"/>
      <c r="I22" s="74"/>
      <c r="J22" s="74"/>
      <c r="K22" s="75"/>
      <c r="L22" s="75"/>
    </row>
    <row r="23" spans="2:14" ht="15" x14ac:dyDescent="0.25">
      <c r="B23" s="15"/>
      <c r="C23" s="15"/>
      <c r="D23" s="36" t="str">
        <f>IF(desc!$B$1=1,desc!$A16,IF(desc!$B$1=2,desc!$B16,IF(desc!$B$1=3,desc!$C16,desc!$D16)))</f>
        <v>4.2 Calls to the directory enquiries service according to the 18xy number (SFM5B)</v>
      </c>
      <c r="E23" s="44"/>
      <c r="F23" s="44"/>
      <c r="G23" s="44"/>
      <c r="H23" s="74"/>
      <c r="I23" s="74"/>
      <c r="J23" s="74"/>
      <c r="K23" s="75"/>
      <c r="L23" s="75"/>
    </row>
    <row r="24" spans="2:14" x14ac:dyDescent="0.2">
      <c r="J24" s="48"/>
    </row>
  </sheetData>
  <sheetProtection sheet="1" formatCells="0" formatColumns="0" formatRows="0" insertColumns="0" insertRows="0" insertHyperlinks="0" deleteColumns="0" deleteRows="0" sort="0" autoFilter="0" pivotTables="0"/>
  <hyperlinks>
    <hyperlink ref="D18:N18" location="Tab_SF3B!A1" display="Tab_SF3B!A1" xr:uid="{00000000-0004-0000-0000-000000000000}"/>
    <hyperlink ref="C14:L14" location="Tab_SFM2!A1" display="Tab_SFM2!A1" xr:uid="{00000000-0004-0000-0000-000001000000}"/>
    <hyperlink ref="D16:L16" location="Tab_SFM3A!A1" display="Tab_SFM3A!A1" xr:uid="{00000000-0004-0000-0000-000002000000}"/>
    <hyperlink ref="D17:L17" location="Tab_SFM3B!A1" display="Tab_SFM3B!A1" xr:uid="{00000000-0004-0000-0000-000003000000}"/>
    <hyperlink ref="D18:L18" location="Tab_SFM3C!A1" display="Tab_SFM3C!A1" xr:uid="{00000000-0004-0000-0000-000004000000}"/>
    <hyperlink ref="D20:K20" location="Tab_SFM4!A1" display="Tab_SFM4!A1" xr:uid="{00000000-0004-0000-0000-000005000000}"/>
    <hyperlink ref="D22:L22" location="Tab_SFM5A!A1" display="Tab_SFM5A!A1" xr:uid="{00000000-0004-0000-0000-000006000000}"/>
    <hyperlink ref="D23:L23" location="Tab_SFM5B!A1" display="Tab_SFM5B!A1" xr:uid="{00000000-0004-0000-0000-000007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209550</xdr:colOff>
                    <xdr:row>7</xdr:row>
                    <xdr:rowOff>57150</xdr:rowOff>
                  </from>
                  <to>
                    <xdr:col>5</xdr:col>
                    <xdr:colOff>638175</xdr:colOff>
                    <xdr:row>8</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AD30"/>
  <sheetViews>
    <sheetView showGridLines="0" workbookViewId="0">
      <pane xSplit="1" ySplit="4" topLeftCell="X5" activePane="bottomRight" state="frozen"/>
      <selection pane="topRight" activeCell="B1" sqref="B1"/>
      <selection pane="bottomLeft" activeCell="A7" sqref="A7"/>
      <selection pane="bottomRight" activeCell="A79" sqref="A79"/>
    </sheetView>
  </sheetViews>
  <sheetFormatPr baseColWidth="10" defaultColWidth="11.5703125" defaultRowHeight="12.75" x14ac:dyDescent="0.2"/>
  <cols>
    <col min="1" max="1" width="54.42578125" style="3" customWidth="1"/>
    <col min="2" max="14" width="11.5703125" style="3" customWidth="1"/>
    <col min="15" max="19" width="11.5703125" style="3"/>
    <col min="20" max="23" width="10.7109375" style="3" customWidth="1"/>
    <col min="24" max="16384" width="11.5703125" style="3"/>
  </cols>
  <sheetData>
    <row r="1" spans="1:30" ht="34.9" customHeight="1" x14ac:dyDescent="0.2">
      <c r="A1" s="105" t="str">
        <f>IF(desc!$B$1=1,desc!$A17,IF(desc!$B$1=2,desc!$B17,IF(desc!$B$1=3,desc!$C17,desc!$D17)))</f>
        <v>Table SFM2: Other services on fixed and mobile connections</v>
      </c>
    </row>
    <row r="2" spans="1:30" ht="26.65" customHeight="1" x14ac:dyDescent="0.2">
      <c r="A2" s="49" t="str">
        <f>IF(desc!$B$1=1,desc!$A18,IF(desc!$B$1=2,desc!$B18,IF(desc!$B$1=3,desc!$C18,desc!$D18)))</f>
        <v>Service for the hearing-impaired and switching service for the visually impaired</v>
      </c>
      <c r="B2" s="4"/>
      <c r="C2" s="4"/>
      <c r="D2" s="4"/>
      <c r="E2" s="4"/>
      <c r="F2" s="4"/>
      <c r="G2" s="4"/>
      <c r="H2" s="4"/>
      <c r="I2" s="4"/>
      <c r="J2" s="4"/>
      <c r="K2" s="4"/>
      <c r="L2" s="4"/>
      <c r="M2" s="4"/>
      <c r="N2" s="4"/>
      <c r="O2" s="4"/>
      <c r="P2" s="4"/>
      <c r="Q2" s="4"/>
      <c r="R2" s="4"/>
    </row>
    <row r="3" spans="1:30" ht="4.9000000000000004" customHeight="1" x14ac:dyDescent="0.2">
      <c r="A3" s="6"/>
      <c r="B3" s="4"/>
      <c r="C3" s="4"/>
      <c r="D3" s="4"/>
      <c r="E3" s="4"/>
      <c r="F3" s="4"/>
      <c r="G3" s="4"/>
      <c r="H3" s="4"/>
      <c r="I3" s="4"/>
      <c r="J3" s="4"/>
      <c r="K3" s="4"/>
      <c r="L3" s="4"/>
      <c r="M3" s="4"/>
      <c r="N3" s="4"/>
      <c r="O3" s="4"/>
      <c r="P3" s="4"/>
      <c r="Q3" s="4"/>
      <c r="R3" s="4"/>
    </row>
    <row r="4" spans="1:30" ht="13.15" customHeight="1" x14ac:dyDescent="0.2">
      <c r="A4" s="20"/>
      <c r="B4" s="5">
        <v>1998</v>
      </c>
      <c r="C4" s="5">
        <v>1999</v>
      </c>
      <c r="D4" s="5">
        <v>2000</v>
      </c>
      <c r="E4" s="5">
        <v>2001</v>
      </c>
      <c r="F4" s="5">
        <v>2002</v>
      </c>
      <c r="G4" s="5">
        <v>2003</v>
      </c>
      <c r="H4" s="5">
        <v>2004</v>
      </c>
      <c r="I4" s="5">
        <v>2005</v>
      </c>
      <c r="J4" s="5">
        <v>2006</v>
      </c>
      <c r="K4" s="5">
        <v>2007</v>
      </c>
      <c r="L4" s="5">
        <v>2008</v>
      </c>
      <c r="M4" s="5">
        <v>2009</v>
      </c>
      <c r="N4" s="5">
        <v>2010</v>
      </c>
      <c r="O4" s="5">
        <v>2011</v>
      </c>
      <c r="P4" s="5">
        <v>2012</v>
      </c>
      <c r="Q4" s="5">
        <v>2013</v>
      </c>
      <c r="R4" s="5">
        <v>2014</v>
      </c>
      <c r="S4" s="5">
        <v>2015</v>
      </c>
      <c r="T4" s="5">
        <v>2016</v>
      </c>
      <c r="U4" s="5">
        <v>2017</v>
      </c>
      <c r="V4" s="136">
        <v>2018</v>
      </c>
      <c r="W4" s="160">
        <v>2019</v>
      </c>
      <c r="X4" s="160">
        <v>2020</v>
      </c>
      <c r="Y4" s="179">
        <v>2021</v>
      </c>
      <c r="Z4" s="179">
        <v>2022</v>
      </c>
      <c r="AA4" s="179">
        <v>2023</v>
      </c>
      <c r="AB4" s="133">
        <v>2024</v>
      </c>
      <c r="AD4" s="43" t="str">
        <f>IF(desc!$B$1=1,desc!$A36,IF(desc!$B$1=2,desc!$B36,IF(desc!$B$1=3,desc!$C36,desc!$D36)))</f>
        <v>Var. 23-24</v>
      </c>
    </row>
    <row r="5" spans="1:30" x14ac:dyDescent="0.2">
      <c r="A5" s="25" t="str">
        <f>IF(desc!$B$1=1,desc!$A19,IF(desc!$B$1=2,desc!$B19,IF(desc!$B$1=3,desc!$C19,desc!$D19)))</f>
        <v>Transcription service for the hearing-impaired</v>
      </c>
      <c r="B5" s="52"/>
      <c r="C5" s="53"/>
      <c r="D5" s="53"/>
      <c r="E5" s="53"/>
      <c r="F5" s="53"/>
      <c r="G5" s="53"/>
      <c r="H5" s="53"/>
      <c r="I5" s="53"/>
      <c r="J5" s="53"/>
      <c r="K5" s="53"/>
      <c r="L5" s="53"/>
      <c r="M5" s="53"/>
      <c r="N5" s="53"/>
      <c r="O5" s="53"/>
      <c r="P5" s="53"/>
      <c r="Q5" s="53"/>
      <c r="R5" s="53"/>
      <c r="S5" s="53"/>
      <c r="T5" s="53"/>
      <c r="U5" s="53"/>
      <c r="V5" s="53"/>
      <c r="W5" s="161"/>
      <c r="X5" s="161"/>
      <c r="Y5" s="249"/>
      <c r="Z5" s="249"/>
      <c r="AA5" s="249"/>
      <c r="AB5" s="211"/>
      <c r="AD5" s="123"/>
    </row>
    <row r="6" spans="1:30" ht="38.25" x14ac:dyDescent="0.2">
      <c r="A6" s="7" t="str">
        <f>IF(desc!$B$1=1,desc!$A20,IF(desc!$B$1=2,desc!$B20,IF(desc!$B$1=3,desc!$C20,desc!$D20)))</f>
        <v>Number of calls established by and for the hearing-impaired (in units, for the period from 01.01 to 31.12)</v>
      </c>
      <c r="B6" s="93">
        <v>106473</v>
      </c>
      <c r="C6" s="93">
        <v>121198</v>
      </c>
      <c r="D6" s="93">
        <v>112000</v>
      </c>
      <c r="E6" s="93">
        <v>102000</v>
      </c>
      <c r="F6" s="93">
        <v>114000</v>
      </c>
      <c r="G6" s="93">
        <v>100000</v>
      </c>
      <c r="H6" s="93">
        <v>90000</v>
      </c>
      <c r="I6" s="93">
        <v>80000</v>
      </c>
      <c r="J6" s="93">
        <v>68000</v>
      </c>
      <c r="K6" s="93">
        <v>58000</v>
      </c>
      <c r="L6" s="93">
        <v>49000</v>
      </c>
      <c r="M6" s="93">
        <v>27000</v>
      </c>
      <c r="N6" s="93">
        <v>78000</v>
      </c>
      <c r="O6" s="93">
        <v>83000</v>
      </c>
      <c r="P6" s="93">
        <v>83000</v>
      </c>
      <c r="Q6" s="93">
        <v>78120</v>
      </c>
      <c r="R6" s="93">
        <v>54000</v>
      </c>
      <c r="S6" s="93">
        <v>55000</v>
      </c>
      <c r="T6" s="93">
        <v>57000</v>
      </c>
      <c r="U6" s="93">
        <v>58000</v>
      </c>
      <c r="V6" s="134">
        <v>37356</v>
      </c>
      <c r="W6" s="162">
        <v>29386</v>
      </c>
      <c r="X6" s="162">
        <v>30371</v>
      </c>
      <c r="Y6" s="250">
        <v>27462</v>
      </c>
      <c r="Z6" s="250">
        <v>25375</v>
      </c>
      <c r="AA6" s="250">
        <v>24380</v>
      </c>
      <c r="AB6" s="212">
        <v>22083</v>
      </c>
      <c r="AC6" s="112"/>
      <c r="AD6" s="131">
        <f>(AB6-AA6)/AA6</f>
        <v>-9.4216570959803111E-2</v>
      </c>
    </row>
    <row r="7" spans="1:30" ht="32.25" customHeight="1" x14ac:dyDescent="0.2">
      <c r="A7" s="7" t="str">
        <f>IF(desc!$B$1=1,desc!$A21,IF(desc!$B$1=2,desc!$B21,IF(desc!$B$1=3,desc!$C21,desc!$D21)))</f>
        <v>Total duration of calls established by and for the hearing-impaired (in minutes, for the period from 01.01 to 31.12)</v>
      </c>
      <c r="B7" s="93">
        <v>560000</v>
      </c>
      <c r="C7" s="93">
        <v>675039</v>
      </c>
      <c r="D7" s="93">
        <v>648000</v>
      </c>
      <c r="E7" s="93">
        <v>607000</v>
      </c>
      <c r="F7" s="93">
        <v>581000</v>
      </c>
      <c r="G7" s="93">
        <v>529000</v>
      </c>
      <c r="H7" s="93">
        <v>466000</v>
      </c>
      <c r="I7" s="93">
        <v>416000</v>
      </c>
      <c r="J7" s="93">
        <v>431772</v>
      </c>
      <c r="K7" s="93">
        <v>295000</v>
      </c>
      <c r="L7" s="93">
        <v>270000</v>
      </c>
      <c r="M7" s="93">
        <v>170000</v>
      </c>
      <c r="N7" s="93">
        <v>370000</v>
      </c>
      <c r="O7" s="93">
        <v>430000</v>
      </c>
      <c r="P7" s="93">
        <v>460000</v>
      </c>
      <c r="Q7" s="93">
        <v>440220</v>
      </c>
      <c r="R7" s="93">
        <v>300000</v>
      </c>
      <c r="S7" s="93">
        <v>300000</v>
      </c>
      <c r="T7" s="93">
        <v>325040</v>
      </c>
      <c r="U7" s="93">
        <v>330000</v>
      </c>
      <c r="V7" s="134">
        <v>178473</v>
      </c>
      <c r="W7" s="162">
        <v>145836</v>
      </c>
      <c r="X7" s="162">
        <v>157557</v>
      </c>
      <c r="Y7" s="250">
        <v>144716</v>
      </c>
      <c r="Z7" s="250">
        <v>135421</v>
      </c>
      <c r="AA7" s="250">
        <v>123845</v>
      </c>
      <c r="AB7" s="212">
        <v>120058</v>
      </c>
      <c r="AC7" s="112"/>
      <c r="AD7" s="131">
        <f t="shared" ref="AD7:AD16" si="0">(AB7-AA7)/AA7</f>
        <v>-3.0578545762848724E-2</v>
      </c>
    </row>
    <row r="8" spans="1:30" ht="26.65" customHeight="1" x14ac:dyDescent="0.2">
      <c r="A8" s="7" t="str">
        <f>IF(desc!$B$1=1,desc!$A22,IF(desc!$B$1=2,desc!$B22,IF(desc!$B$1=3,desc!$C22,desc!$D22)))</f>
        <v>Average duration of calls established by and for the hearing-impaired (in minutes)</v>
      </c>
      <c r="B8" s="94">
        <v>5.26</v>
      </c>
      <c r="C8" s="94">
        <v>5.57</v>
      </c>
      <c r="D8" s="94">
        <v>5.79</v>
      </c>
      <c r="E8" s="94">
        <v>5.95</v>
      </c>
      <c r="F8" s="94">
        <v>5.0999999999999996</v>
      </c>
      <c r="G8" s="94">
        <v>5.29</v>
      </c>
      <c r="H8" s="94">
        <v>5.177777777777778</v>
      </c>
      <c r="I8" s="94">
        <v>5.2</v>
      </c>
      <c r="J8" s="94">
        <v>6.3495882352941173</v>
      </c>
      <c r="K8" s="94">
        <v>5.09</v>
      </c>
      <c r="L8" s="94">
        <v>5.5102040816326534</v>
      </c>
      <c r="M8" s="94">
        <v>6.2962962962962967</v>
      </c>
      <c r="N8" s="94">
        <v>4.7435897435897436</v>
      </c>
      <c r="O8" s="94">
        <v>5.1807228915662646</v>
      </c>
      <c r="P8" s="94">
        <v>5.5421686746987948</v>
      </c>
      <c r="Q8" s="94">
        <v>5.6351766513056836</v>
      </c>
      <c r="R8" s="94">
        <v>5.5555555555555554</v>
      </c>
      <c r="S8" s="94">
        <v>5.4545454545454541</v>
      </c>
      <c r="T8" s="94">
        <v>5.7024561403508773</v>
      </c>
      <c r="U8" s="94">
        <v>5.6896551724137927</v>
      </c>
      <c r="V8" s="135">
        <v>4.7776260841631863</v>
      </c>
      <c r="W8" s="163">
        <v>4.9627713877356561</v>
      </c>
      <c r="X8" s="163">
        <v>5.1877448882157324</v>
      </c>
      <c r="Y8" s="251">
        <v>5.2696817420435513</v>
      </c>
      <c r="Z8" s="251">
        <v>5.34</v>
      </c>
      <c r="AA8" s="251">
        <v>5.08</v>
      </c>
      <c r="AB8" s="213">
        <v>5.4370000000000003</v>
      </c>
      <c r="AC8" s="113"/>
      <c r="AD8" s="131">
        <f t="shared" si="0"/>
        <v>7.0275590551181141E-2</v>
      </c>
    </row>
    <row r="9" spans="1:30" ht="15" customHeight="1" x14ac:dyDescent="0.2">
      <c r="A9" s="25" t="str">
        <f>IF(desc!$B$1=1,desc!$A23,IF(desc!$B$1=2,desc!$B23,IF(desc!$B$1=3,desc!$C23,desc!$D23)))</f>
        <v>Short message relay service (SMS)</v>
      </c>
      <c r="B9" s="126"/>
      <c r="C9" s="126"/>
      <c r="D9" s="126"/>
      <c r="E9" s="126"/>
      <c r="F9" s="126"/>
      <c r="G9" s="126"/>
      <c r="H9" s="126"/>
      <c r="I9" s="126"/>
      <c r="J9" s="126"/>
      <c r="K9" s="126"/>
      <c r="L9" s="126"/>
      <c r="M9" s="126"/>
      <c r="N9" s="126"/>
      <c r="O9" s="126"/>
      <c r="P9" s="126"/>
      <c r="Q9" s="126"/>
      <c r="R9" s="126"/>
      <c r="S9" s="126"/>
      <c r="T9" s="126"/>
      <c r="U9" s="126"/>
      <c r="V9" s="132"/>
      <c r="W9" s="162"/>
      <c r="X9" s="162"/>
      <c r="Y9" s="250"/>
      <c r="Z9" s="250"/>
      <c r="AA9" s="250"/>
      <c r="AB9" s="212"/>
      <c r="AC9" s="113"/>
      <c r="AD9" s="131"/>
    </row>
    <row r="10" spans="1:30" ht="15" customHeight="1" x14ac:dyDescent="0.2">
      <c r="A10" s="7" t="str">
        <f>IF(desc!$B$1=1,desc!$A24,IF(desc!$B$1=2,desc!$B24,IF(desc!$B$1=3,desc!$C24,desc!$D24)))</f>
        <v>Number of SMSs relayed</v>
      </c>
      <c r="B10" s="96" t="s">
        <v>216</v>
      </c>
      <c r="C10" s="96" t="s">
        <v>216</v>
      </c>
      <c r="D10" s="96" t="s">
        <v>216</v>
      </c>
      <c r="E10" s="96" t="s">
        <v>216</v>
      </c>
      <c r="F10" s="96" t="s">
        <v>216</v>
      </c>
      <c r="G10" s="96" t="s">
        <v>216</v>
      </c>
      <c r="H10" s="96" t="s">
        <v>216</v>
      </c>
      <c r="I10" s="96" t="s">
        <v>216</v>
      </c>
      <c r="J10" s="96" t="s">
        <v>216</v>
      </c>
      <c r="K10" s="96" t="s">
        <v>216</v>
      </c>
      <c r="L10" s="96" t="s">
        <v>216</v>
      </c>
      <c r="M10" s="96" t="s">
        <v>216</v>
      </c>
      <c r="N10" s="96" t="s">
        <v>216</v>
      </c>
      <c r="O10" s="96" t="s">
        <v>216</v>
      </c>
      <c r="P10" s="96" t="s">
        <v>216</v>
      </c>
      <c r="Q10" s="96" t="s">
        <v>216</v>
      </c>
      <c r="R10" s="96" t="s">
        <v>216</v>
      </c>
      <c r="S10" s="96" t="s">
        <v>216</v>
      </c>
      <c r="T10" s="96" t="s">
        <v>216</v>
      </c>
      <c r="U10" s="96" t="s">
        <v>216</v>
      </c>
      <c r="V10" s="162">
        <v>5449</v>
      </c>
      <c r="W10" s="162">
        <v>4290</v>
      </c>
      <c r="X10" s="162">
        <v>3608</v>
      </c>
      <c r="Y10" s="250">
        <v>3531</v>
      </c>
      <c r="Z10" s="250">
        <v>2623.08</v>
      </c>
      <c r="AA10" s="250">
        <v>1677.021</v>
      </c>
      <c r="AB10" s="212">
        <v>2297.1570000000002</v>
      </c>
      <c r="AC10" s="113"/>
      <c r="AD10" s="131">
        <f t="shared" si="0"/>
        <v>0.36978427819329646</v>
      </c>
    </row>
    <row r="11" spans="1:30" ht="15" customHeight="1" x14ac:dyDescent="0.2">
      <c r="A11" s="25" t="str">
        <f>IF(desc!$B$1=1,desc!$A25,IF(desc!$B$1=2,desc!$B25,IF(desc!$B$1=3,desc!$C25,desc!$D25)))</f>
        <v>Service by video-telephony</v>
      </c>
      <c r="B11" s="276"/>
      <c r="C11" s="277"/>
      <c r="D11" s="277"/>
      <c r="E11" s="277"/>
      <c r="F11" s="277"/>
      <c r="G11" s="277"/>
      <c r="H11" s="277"/>
      <c r="I11" s="277"/>
      <c r="J11" s="277"/>
      <c r="K11" s="277"/>
      <c r="L11" s="277"/>
      <c r="M11" s="277"/>
      <c r="N11" s="277"/>
      <c r="O11" s="277"/>
      <c r="P11" s="277"/>
      <c r="Q11" s="277"/>
      <c r="R11" s="277"/>
      <c r="S11" s="277"/>
      <c r="T11" s="277"/>
      <c r="U11" s="277"/>
      <c r="V11" s="278"/>
      <c r="W11" s="164"/>
      <c r="X11" s="164"/>
      <c r="Y11" s="252"/>
      <c r="Z11" s="252"/>
      <c r="AA11" s="252"/>
      <c r="AB11" s="214"/>
      <c r="AC11" s="113"/>
      <c r="AD11" s="131"/>
    </row>
    <row r="12" spans="1:30" ht="15" customHeight="1" x14ac:dyDescent="0.2">
      <c r="A12" s="7" t="str">
        <f>IF(desc!$B$1=1,desc!$A26,IF(desc!$B$1=2,desc!$B26,IF(desc!$B$1=3,desc!$C26,desc!$D26)))</f>
        <v>Number of communications relayed</v>
      </c>
      <c r="B12" s="96" t="s">
        <v>216</v>
      </c>
      <c r="C12" s="96" t="s">
        <v>216</v>
      </c>
      <c r="D12" s="96" t="s">
        <v>216</v>
      </c>
      <c r="E12" s="96" t="s">
        <v>216</v>
      </c>
      <c r="F12" s="96" t="s">
        <v>216</v>
      </c>
      <c r="G12" s="96" t="s">
        <v>216</v>
      </c>
      <c r="H12" s="96" t="s">
        <v>216</v>
      </c>
      <c r="I12" s="96" t="s">
        <v>216</v>
      </c>
      <c r="J12" s="96" t="s">
        <v>216</v>
      </c>
      <c r="K12" s="96" t="s">
        <v>216</v>
      </c>
      <c r="L12" s="96" t="s">
        <v>216</v>
      </c>
      <c r="M12" s="96" t="s">
        <v>216</v>
      </c>
      <c r="N12" s="96" t="s">
        <v>216</v>
      </c>
      <c r="O12" s="96" t="s">
        <v>216</v>
      </c>
      <c r="P12" s="96" t="s">
        <v>216</v>
      </c>
      <c r="Q12" s="96" t="s">
        <v>216</v>
      </c>
      <c r="R12" s="96" t="s">
        <v>216</v>
      </c>
      <c r="S12" s="96" t="s">
        <v>216</v>
      </c>
      <c r="T12" s="96" t="s">
        <v>216</v>
      </c>
      <c r="U12" s="96" t="s">
        <v>216</v>
      </c>
      <c r="V12" s="137">
        <v>67117</v>
      </c>
      <c r="W12" s="162">
        <v>35764</v>
      </c>
      <c r="X12" s="162">
        <v>46541.1</v>
      </c>
      <c r="Y12" s="250">
        <v>52718.1</v>
      </c>
      <c r="Z12" s="250">
        <v>49875.1</v>
      </c>
      <c r="AA12" s="250">
        <v>52759.1</v>
      </c>
      <c r="AB12" s="212">
        <v>50371.199999999997</v>
      </c>
      <c r="AC12" s="113"/>
      <c r="AD12" s="131">
        <f t="shared" si="0"/>
        <v>-4.526043848359812E-2</v>
      </c>
    </row>
    <row r="13" spans="1:30" ht="15" customHeight="1" x14ac:dyDescent="0.2">
      <c r="A13" s="7" t="str">
        <f>IF(desc!$B$1=1,desc!$A27,IF(desc!$B$1=2,desc!$B27,IF(desc!$B$1=3,desc!$C27,desc!$D27)))</f>
        <v>Duration of communications relayed</v>
      </c>
      <c r="B13" s="96" t="s">
        <v>216</v>
      </c>
      <c r="C13" s="96" t="s">
        <v>216</v>
      </c>
      <c r="D13" s="96" t="s">
        <v>216</v>
      </c>
      <c r="E13" s="96" t="s">
        <v>216</v>
      </c>
      <c r="F13" s="96" t="s">
        <v>216</v>
      </c>
      <c r="G13" s="96" t="s">
        <v>216</v>
      </c>
      <c r="H13" s="96" t="s">
        <v>216</v>
      </c>
      <c r="I13" s="96" t="s">
        <v>216</v>
      </c>
      <c r="J13" s="96" t="s">
        <v>216</v>
      </c>
      <c r="K13" s="96" t="s">
        <v>216</v>
      </c>
      <c r="L13" s="96" t="s">
        <v>216</v>
      </c>
      <c r="M13" s="96" t="s">
        <v>216</v>
      </c>
      <c r="N13" s="96" t="s">
        <v>216</v>
      </c>
      <c r="O13" s="96" t="s">
        <v>216</v>
      </c>
      <c r="P13" s="96" t="s">
        <v>216</v>
      </c>
      <c r="Q13" s="96" t="s">
        <v>216</v>
      </c>
      <c r="R13" s="96" t="s">
        <v>216</v>
      </c>
      <c r="S13" s="96" t="s">
        <v>216</v>
      </c>
      <c r="T13" s="96" t="s">
        <v>216</v>
      </c>
      <c r="U13" s="96" t="s">
        <v>216</v>
      </c>
      <c r="V13" s="137">
        <v>148236.26250000001</v>
      </c>
      <c r="W13" s="162">
        <v>168663</v>
      </c>
      <c r="X13" s="162">
        <v>244709.1</v>
      </c>
      <c r="Y13" s="250">
        <v>275750.09999999998</v>
      </c>
      <c r="Z13" s="250">
        <v>255971.1</v>
      </c>
      <c r="AA13" s="250">
        <v>255554.1</v>
      </c>
      <c r="AB13" s="212">
        <v>255431.2</v>
      </c>
      <c r="AC13" s="113"/>
      <c r="AD13" s="131">
        <f t="shared" si="0"/>
        <v>-4.8091578260726073E-4</v>
      </c>
    </row>
    <row r="14" spans="1:30" x14ac:dyDescent="0.2">
      <c r="A14" s="25" t="str">
        <f>IF(desc!$B$1=1,desc!$A28,IF(desc!$B$1=2,desc!$B28,IF(desc!$B$1=3,desc!$C28,desc!$D28)))</f>
        <v>Switching service for the visually impaired</v>
      </c>
      <c r="B14" s="54"/>
      <c r="C14" s="55"/>
      <c r="D14" s="55"/>
      <c r="E14" s="55"/>
      <c r="F14" s="55"/>
      <c r="G14" s="55"/>
      <c r="H14" s="55"/>
      <c r="I14" s="55"/>
      <c r="J14" s="55"/>
      <c r="K14" s="55"/>
      <c r="L14" s="55"/>
      <c r="M14" s="55"/>
      <c r="N14" s="55"/>
      <c r="O14" s="55"/>
      <c r="P14" s="55"/>
      <c r="Q14" s="55"/>
      <c r="R14" s="55"/>
      <c r="S14" s="55"/>
      <c r="T14" s="55"/>
      <c r="U14" s="55"/>
      <c r="V14" s="137"/>
      <c r="W14" s="162"/>
      <c r="X14" s="162"/>
      <c r="Y14" s="250"/>
      <c r="Z14" s="250"/>
      <c r="AA14" s="250"/>
      <c r="AB14" s="212"/>
      <c r="AC14" s="111"/>
      <c r="AD14" s="131"/>
    </row>
    <row r="15" spans="1:30" ht="25.5" x14ac:dyDescent="0.2">
      <c r="A15" s="7" t="str">
        <f>IF(desc!$B$1=1,desc!$A29,IF(desc!$B$1=2,desc!$B29,IF(desc!$B$1=3,desc!$C29,desc!$D29)))</f>
        <v>Number of persons registered as visually impaired (as of 31.12)</v>
      </c>
      <c r="B15" s="95">
        <v>11500</v>
      </c>
      <c r="C15" s="95">
        <v>12500</v>
      </c>
      <c r="D15" s="95">
        <v>12500</v>
      </c>
      <c r="E15" s="95">
        <v>13042</v>
      </c>
      <c r="F15" s="95">
        <v>13000</v>
      </c>
      <c r="G15" s="95">
        <v>13089</v>
      </c>
      <c r="H15" s="95">
        <v>13155</v>
      </c>
      <c r="I15" s="95">
        <v>13204</v>
      </c>
      <c r="J15" s="95">
        <v>13238</v>
      </c>
      <c r="K15" s="95">
        <v>22774</v>
      </c>
      <c r="L15" s="95">
        <v>24708</v>
      </c>
      <c r="M15" s="95">
        <v>25428</v>
      </c>
      <c r="N15" s="95">
        <v>14993</v>
      </c>
      <c r="O15" s="95">
        <v>14292</v>
      </c>
      <c r="P15" s="95">
        <v>11052</v>
      </c>
      <c r="Q15" s="95">
        <v>10206</v>
      </c>
      <c r="R15" s="95">
        <v>9225.0000870000003</v>
      </c>
      <c r="S15" s="95">
        <v>7479</v>
      </c>
      <c r="T15" s="95">
        <v>4874</v>
      </c>
      <c r="U15" s="138">
        <v>5478</v>
      </c>
      <c r="V15" s="137">
        <v>4783</v>
      </c>
      <c r="W15" s="162">
        <v>5053</v>
      </c>
      <c r="X15" s="162">
        <v>4939</v>
      </c>
      <c r="Y15" s="250">
        <v>4885</v>
      </c>
      <c r="Z15" s="250">
        <v>4450</v>
      </c>
      <c r="AA15" s="250">
        <v>3506</v>
      </c>
      <c r="AB15" s="279" t="s">
        <v>298</v>
      </c>
      <c r="AC15" s="35"/>
      <c r="AD15" s="131">
        <v>-0.43696520250998289</v>
      </c>
    </row>
    <row r="16" spans="1:30" ht="25.5" x14ac:dyDescent="0.2">
      <c r="A16" s="7" t="str">
        <f>IF(desc!$B$1=1,desc!$A30,IF(desc!$B$1=2,desc!$B30,IF(desc!$B$1=3,desc!$C30,desc!$D30)))</f>
        <v>Number of calls established (in units, for the period from 01.01 to 31.12)</v>
      </c>
      <c r="B16" s="93">
        <v>130000</v>
      </c>
      <c r="C16" s="93">
        <v>350000</v>
      </c>
      <c r="D16" s="93">
        <v>382000</v>
      </c>
      <c r="E16" s="93">
        <v>422073</v>
      </c>
      <c r="F16" s="93">
        <v>404000</v>
      </c>
      <c r="G16" s="93">
        <v>398553</v>
      </c>
      <c r="H16" s="93">
        <v>404958</v>
      </c>
      <c r="I16" s="93">
        <v>433842.02</v>
      </c>
      <c r="J16" s="93">
        <v>470647.39999999997</v>
      </c>
      <c r="K16" s="93">
        <v>468310</v>
      </c>
      <c r="L16" s="93">
        <v>506421</v>
      </c>
      <c r="M16" s="93">
        <v>531237</v>
      </c>
      <c r="N16" s="93">
        <v>620330</v>
      </c>
      <c r="O16" s="93">
        <v>810124.00000000012</v>
      </c>
      <c r="P16" s="93">
        <v>444500</v>
      </c>
      <c r="Q16" s="93">
        <v>590239</v>
      </c>
      <c r="R16" s="93">
        <v>521706.99999999994</v>
      </c>
      <c r="S16" s="93">
        <v>511003.89999999997</v>
      </c>
      <c r="T16" s="93">
        <v>456244</v>
      </c>
      <c r="U16" s="129">
        <v>434368</v>
      </c>
      <c r="V16" s="137">
        <v>218511.11060499999</v>
      </c>
      <c r="W16" s="162">
        <v>186866.110445</v>
      </c>
      <c r="X16" s="162">
        <v>221051</v>
      </c>
      <c r="Y16" s="250">
        <v>211000</v>
      </c>
      <c r="Z16" s="250">
        <v>265971</v>
      </c>
      <c r="AA16" s="250">
        <v>168600</v>
      </c>
      <c r="AB16" s="212">
        <v>149900</v>
      </c>
      <c r="AC16" s="35"/>
      <c r="AD16" s="131">
        <f t="shared" si="0"/>
        <v>-0.11091340450771056</v>
      </c>
    </row>
    <row r="17" spans="1:30" ht="25.5" x14ac:dyDescent="0.2">
      <c r="A17" s="7" t="str">
        <f>IF(desc!$B$1=1,desc!$A31,IF(desc!$B$1=2,desc!$B31,IF(desc!$B$1=3,desc!$C31,desc!$D31)))</f>
        <v>Total duration of calls established (in minutes, for the period from 01.01 to 31.12)</v>
      </c>
      <c r="B17" s="96" t="s">
        <v>216</v>
      </c>
      <c r="C17" s="93">
        <v>923077</v>
      </c>
      <c r="D17" s="93">
        <v>1186000</v>
      </c>
      <c r="E17" s="93">
        <v>1262010</v>
      </c>
      <c r="F17" s="93">
        <v>1251000</v>
      </c>
      <c r="G17" s="93">
        <v>1177919</v>
      </c>
      <c r="H17" s="93">
        <v>1200489</v>
      </c>
      <c r="I17" s="93">
        <v>1296494.05</v>
      </c>
      <c r="J17" s="93">
        <v>1400772.0000000002</v>
      </c>
      <c r="K17" s="96" t="s">
        <v>216</v>
      </c>
      <c r="L17" s="96" t="s">
        <v>216</v>
      </c>
      <c r="M17" s="96" t="s">
        <v>216</v>
      </c>
      <c r="N17" s="96" t="s">
        <v>216</v>
      </c>
      <c r="O17" s="96" t="s">
        <v>216</v>
      </c>
      <c r="P17" s="96" t="s">
        <v>216</v>
      </c>
      <c r="Q17" s="96" t="s">
        <v>216</v>
      </c>
      <c r="R17" s="96" t="s">
        <v>216</v>
      </c>
      <c r="S17" s="96" t="s">
        <v>216</v>
      </c>
      <c r="T17" s="96" t="s">
        <v>216</v>
      </c>
      <c r="U17" s="96" t="s">
        <v>216</v>
      </c>
      <c r="V17" s="96" t="s">
        <v>216</v>
      </c>
      <c r="W17" s="96" t="s">
        <v>216</v>
      </c>
      <c r="X17" s="96" t="s">
        <v>216</v>
      </c>
      <c r="Y17" s="96" t="s">
        <v>216</v>
      </c>
      <c r="Z17" s="96" t="s">
        <v>216</v>
      </c>
      <c r="AA17" s="96" t="s">
        <v>216</v>
      </c>
      <c r="AB17" s="212" t="s">
        <v>216</v>
      </c>
      <c r="AC17" s="109"/>
      <c r="AD17" s="123" t="s">
        <v>217</v>
      </c>
    </row>
    <row r="18" spans="1:30" x14ac:dyDescent="0.2">
      <c r="A18" s="50" t="str">
        <f>IF(desc!$B$1=1,desc!$A32,IF(desc!$B$1=2,desc!$B32,IF(desc!$B$1=3,desc!$C32,desc!$D32)))</f>
        <v>Average duration of calls established (in minutes)</v>
      </c>
      <c r="B18" s="258" t="s">
        <v>216</v>
      </c>
      <c r="C18" s="97">
        <v>2.64</v>
      </c>
      <c r="D18" s="97">
        <v>3.1</v>
      </c>
      <c r="E18" s="97">
        <v>2.99</v>
      </c>
      <c r="F18" s="97">
        <v>3.1</v>
      </c>
      <c r="G18" s="97">
        <v>2.96</v>
      </c>
      <c r="H18" s="97">
        <v>2.9644777976975392</v>
      </c>
      <c r="I18" s="97">
        <v>2.9884012848732358</v>
      </c>
      <c r="J18" s="97">
        <v>2.9762663089183121</v>
      </c>
      <c r="K18" s="255" t="s">
        <v>216</v>
      </c>
      <c r="L18" s="255" t="s">
        <v>216</v>
      </c>
      <c r="M18" s="255" t="s">
        <v>216</v>
      </c>
      <c r="N18" s="255" t="s">
        <v>216</v>
      </c>
      <c r="O18" s="255" t="s">
        <v>216</v>
      </c>
      <c r="P18" s="255" t="s">
        <v>216</v>
      </c>
      <c r="Q18" s="255" t="s">
        <v>216</v>
      </c>
      <c r="R18" s="255" t="s">
        <v>216</v>
      </c>
      <c r="S18" s="255" t="s">
        <v>216</v>
      </c>
      <c r="T18" s="255" t="s">
        <v>216</v>
      </c>
      <c r="U18" s="255" t="s">
        <v>216</v>
      </c>
      <c r="V18" s="255" t="s">
        <v>216</v>
      </c>
      <c r="W18" s="255" t="s">
        <v>216</v>
      </c>
      <c r="X18" s="255" t="s">
        <v>216</v>
      </c>
      <c r="Y18" s="255" t="s">
        <v>216</v>
      </c>
      <c r="Z18" s="255" t="s">
        <v>216</v>
      </c>
      <c r="AA18" s="255" t="s">
        <v>216</v>
      </c>
      <c r="AB18" s="256" t="s">
        <v>216</v>
      </c>
      <c r="AC18" s="110"/>
      <c r="AD18" s="124" t="s">
        <v>217</v>
      </c>
    </row>
    <row r="19" spans="1:30" x14ac:dyDescent="0.2">
      <c r="A19" s="18" t="str">
        <f>IF(desc!$B$1=1,desc!$A33,IF(desc!$B$1=2,desc!$B33,IF(desc!$B$1=3,desc!$C33,desc!$D33)))</f>
        <v>Note:</v>
      </c>
    </row>
    <row r="20" spans="1:30" ht="22.5" x14ac:dyDescent="0.2">
      <c r="A20" s="18" t="str">
        <f>IF(desc!$B$1=1,desc!$A34,IF(desc!$B$1=2,desc!$B34,IF(desc!$B$1=3,desc!$C34,desc!$D34)))</f>
        <v>1) From 2024 onwards, contract terminations are taken into account and subtracted from the total.</v>
      </c>
    </row>
    <row r="21" spans="1:30" x14ac:dyDescent="0.2">
      <c r="A21" s="18" t="str">
        <f>IF(desc!$B$1=1,desc!$A35,IF(desc!$B$1=2,desc!$B35,IF(desc!$B$1=3,desc!$C35,desc!$D35)))</f>
        <v>... Unknown (not been gathered).</v>
      </c>
    </row>
    <row r="22" spans="1:30" x14ac:dyDescent="0.2">
      <c r="A22" s="18" t="str">
        <f>IF(desc!$B$1=1,desc!$A$127,IF(desc!$B$1=2,desc!$B$127,IF(desc!$B$1=3,desc!$C$127,desc!$D$127)))</f>
        <v>Source: OFCOM - Telecommunications statistics</v>
      </c>
    </row>
    <row r="23" spans="1:30" x14ac:dyDescent="0.2">
      <c r="A23" s="18" t="str">
        <f>IF(desc!$B$1=1,desc!$A$128,IF(desc!$B$1=2,desc!$B$128,IF(desc!$B$1=3,desc!$C$128,desc!$D$128)))</f>
        <v>© OFCOM 2025</v>
      </c>
    </row>
    <row r="24" spans="1:30" x14ac:dyDescent="0.2">
      <c r="A24" s="18"/>
    </row>
    <row r="25" spans="1:30" ht="22.5" x14ac:dyDescent="0.2">
      <c r="A25" s="18" t="str">
        <f>IF(desc!$B$1=1,desc!$A$129,IF(desc!$B$1=2,desc!$B$129,IF(desc!$B$1=3,desc!$C$129,desc!$D$129)))</f>
        <v>Information: Federal Office of Communications, Economics and Statistics Section, Telecomstatistics@bakom.admin.ch, 058 460 55 88</v>
      </c>
      <c r="N25" s="35"/>
      <c r="O25" s="35"/>
      <c r="P25" s="114"/>
      <c r="Q25" s="35"/>
      <c r="R25" s="35"/>
    </row>
    <row r="26" spans="1:30" x14ac:dyDescent="0.2">
      <c r="N26" s="108"/>
      <c r="O26" s="108"/>
      <c r="X26" s="35"/>
      <c r="Y26" s="35"/>
      <c r="Z26" s="35"/>
      <c r="AA26" s="35"/>
      <c r="AB26" s="35"/>
      <c r="AC26" s="35"/>
    </row>
    <row r="30" spans="1:30" x14ac:dyDescent="0.2">
      <c r="Q30" s="35"/>
      <c r="R30" s="35"/>
      <c r="S30" s="114"/>
      <c r="T30" s="35"/>
      <c r="U30" s="35"/>
      <c r="V30" s="35"/>
      <c r="W30" s="35"/>
    </row>
  </sheetData>
  <sheetProtection sheet="1" formatCells="0" formatColumns="0" formatRows="0" insertColumns="0" insertRows="0" insertHyperlinks="0" deleteColumns="0" deleteRows="0" sort="0" autoFilter="0" pivotTables="0"/>
  <mergeCells count="1">
    <mergeCell ref="B11:V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6"/>
  <dimension ref="A1:AC22"/>
  <sheetViews>
    <sheetView showGridLines="0" workbookViewId="0">
      <pane xSplit="1" ySplit="4" topLeftCell="W5" activePane="bottomRight" state="frozen"/>
      <selection pane="topRight" activeCell="B1" sqref="B1"/>
      <selection pane="bottomLeft" activeCell="A7" sqref="A7"/>
      <selection pane="bottomRight" activeCell="A64" sqref="A64"/>
    </sheetView>
  </sheetViews>
  <sheetFormatPr baseColWidth="10" defaultColWidth="11.5703125" defaultRowHeight="12.75" x14ac:dyDescent="0.2"/>
  <cols>
    <col min="1" max="1" width="54.7109375" style="3" customWidth="1"/>
    <col min="2" max="13" width="11.5703125" style="3" customWidth="1"/>
    <col min="14" max="16384" width="11.5703125" style="3"/>
  </cols>
  <sheetData>
    <row r="1" spans="1:29" ht="56.65" customHeight="1" x14ac:dyDescent="0.2">
      <c r="A1" s="106" t="str">
        <f>IF(desc!$B$1=1,desc!$A37,IF(desc!$B$1=2,desc!$B37,IF(desc!$B$1=3,desc!$C37,desc!$D37)))</f>
        <v>Table SFM3A: 0800 numbers of free services (totally free calls, for service calls or calls by prepaid cards) on fixed and mobile connections</v>
      </c>
    </row>
    <row r="2" spans="1:29" ht="42" customHeight="1" x14ac:dyDescent="0.2">
      <c r="A2" s="49" t="str">
        <f>IF(desc!$B$1=1,desc!$A38,IF(desc!$B$1=2,desc!$B38,IF(desc!$B$1=3,desc!$C38,desc!$D38)))</f>
        <v>Total number of calls established and total duration of calls established for the period from 01.01 to 31.12</v>
      </c>
      <c r="B2" s="4"/>
      <c r="C2" s="4"/>
      <c r="D2" s="4"/>
      <c r="E2" s="4"/>
      <c r="F2" s="4"/>
      <c r="G2" s="4"/>
      <c r="H2" s="4"/>
      <c r="I2" s="4"/>
      <c r="J2" s="4"/>
      <c r="K2" s="4"/>
      <c r="L2" s="4"/>
      <c r="M2" s="4"/>
      <c r="N2" s="4"/>
      <c r="O2" s="4"/>
      <c r="P2" s="4"/>
      <c r="Q2" s="4"/>
    </row>
    <row r="3" spans="1:29" ht="4.9000000000000004" customHeight="1" x14ac:dyDescent="0.2">
      <c r="A3" s="6"/>
      <c r="B3" s="4"/>
      <c r="C3" s="4"/>
      <c r="D3" s="4"/>
      <c r="E3" s="4"/>
      <c r="F3" s="4"/>
      <c r="G3" s="4"/>
      <c r="H3" s="4"/>
      <c r="I3" s="4"/>
      <c r="J3" s="4"/>
      <c r="K3" s="4"/>
      <c r="L3" s="4"/>
      <c r="M3" s="4"/>
      <c r="N3" s="4"/>
      <c r="O3" s="4"/>
      <c r="P3" s="4"/>
      <c r="Q3" s="4"/>
      <c r="V3" s="139"/>
      <c r="W3" s="139"/>
    </row>
    <row r="4" spans="1:29" ht="13.15" customHeight="1" x14ac:dyDescent="0.2">
      <c r="A4" s="27"/>
      <c r="B4" s="5">
        <v>1999</v>
      </c>
      <c r="C4" s="5">
        <v>2000</v>
      </c>
      <c r="D4" s="5">
        <v>2001</v>
      </c>
      <c r="E4" s="5">
        <v>2002</v>
      </c>
      <c r="F4" s="5">
        <v>2003</v>
      </c>
      <c r="G4" s="5">
        <v>2004</v>
      </c>
      <c r="H4" s="5">
        <v>2005</v>
      </c>
      <c r="I4" s="5">
        <v>2006</v>
      </c>
      <c r="J4" s="5">
        <v>2007</v>
      </c>
      <c r="K4" s="5">
        <v>2008</v>
      </c>
      <c r="L4" s="5">
        <v>2009</v>
      </c>
      <c r="M4" s="5">
        <v>2010</v>
      </c>
      <c r="N4" s="5">
        <v>2011</v>
      </c>
      <c r="O4" s="5">
        <v>2012</v>
      </c>
      <c r="P4" s="5">
        <v>2013</v>
      </c>
      <c r="Q4" s="5">
        <v>2014</v>
      </c>
      <c r="R4" s="5">
        <v>2015</v>
      </c>
      <c r="S4" s="5">
        <v>2016</v>
      </c>
      <c r="T4" s="5">
        <v>2017</v>
      </c>
      <c r="U4" s="158">
        <v>2018</v>
      </c>
      <c r="V4" s="165">
        <v>2019</v>
      </c>
      <c r="W4" s="198">
        <v>2020</v>
      </c>
      <c r="X4" s="198">
        <v>2021</v>
      </c>
      <c r="Y4" s="198">
        <v>2022</v>
      </c>
      <c r="Z4" s="198">
        <v>2023</v>
      </c>
      <c r="AA4" s="133">
        <v>2024</v>
      </c>
      <c r="AC4" s="43" t="str">
        <f>IF(desc!$B$1=1,desc!$A53,IF(desc!$B$1=2,desc!$B53,IF(desc!$B$1=3,desc!$C53,desc!$D53)))</f>
        <v>Var. 23-24</v>
      </c>
    </row>
    <row r="5" spans="1:29" x14ac:dyDescent="0.2">
      <c r="A5" s="25" t="str">
        <f>IF(desc!$B$1=1,desc!$A39,IF(desc!$B$1=2,desc!$B39,IF(desc!$B$1=3,desc!$C39,desc!$D39)))</f>
        <v>On fixed networks</v>
      </c>
      <c r="B5" s="86"/>
      <c r="C5" s="87"/>
      <c r="D5" s="88"/>
      <c r="E5" s="87"/>
      <c r="F5" s="87"/>
      <c r="G5" s="87"/>
      <c r="H5" s="87"/>
      <c r="I5" s="87"/>
      <c r="J5" s="87"/>
      <c r="K5" s="87"/>
      <c r="L5" s="87"/>
      <c r="M5" s="87"/>
      <c r="N5" s="87"/>
      <c r="O5" s="87"/>
      <c r="P5" s="87"/>
      <c r="Q5" s="87"/>
      <c r="R5" s="87"/>
      <c r="S5" s="87"/>
      <c r="T5" s="87"/>
      <c r="U5" s="87"/>
      <c r="V5" s="166"/>
      <c r="W5" s="220"/>
      <c r="X5" s="220"/>
      <c r="Y5" s="220"/>
      <c r="Z5" s="220"/>
      <c r="AA5" s="215"/>
      <c r="AB5" s="89"/>
      <c r="AC5" s="78"/>
    </row>
    <row r="6" spans="1:29" x14ac:dyDescent="0.2">
      <c r="A6" s="17" t="str">
        <f>IF(desc!$B$1=1,desc!$A40,IF(desc!$B$1=2,desc!$B40,IF(desc!$B$1=3,desc!$C40,desc!$D40)))</f>
        <v>Total number of calls established (in millions of units)</v>
      </c>
      <c r="B6" s="90">
        <v>246</v>
      </c>
      <c r="C6" s="79">
        <v>194</v>
      </c>
      <c r="D6" s="79">
        <v>188</v>
      </c>
      <c r="E6" s="79">
        <v>249</v>
      </c>
      <c r="F6" s="23">
        <v>301</v>
      </c>
      <c r="G6" s="23">
        <v>294.779</v>
      </c>
      <c r="H6" s="23">
        <v>276</v>
      </c>
      <c r="I6" s="23">
        <v>234.055826</v>
      </c>
      <c r="J6" s="23">
        <v>251</v>
      </c>
      <c r="K6" s="23">
        <v>182</v>
      </c>
      <c r="L6" s="23">
        <v>115</v>
      </c>
      <c r="M6" s="23">
        <v>108</v>
      </c>
      <c r="N6" s="23">
        <v>99.650073300000045</v>
      </c>
      <c r="O6" s="23">
        <v>90.590454000000008</v>
      </c>
      <c r="P6" s="23">
        <v>59.145772000000001</v>
      </c>
      <c r="Q6" s="23">
        <v>35.106931000000003</v>
      </c>
      <c r="R6" s="23">
        <v>37.132952000000003</v>
      </c>
      <c r="S6" s="23">
        <v>30.645811000000013</v>
      </c>
      <c r="T6" s="23">
        <v>24.331772000000015</v>
      </c>
      <c r="U6" s="151">
        <v>31.177076</v>
      </c>
      <c r="V6" s="167">
        <v>22.246734999999997</v>
      </c>
      <c r="W6" s="221">
        <v>12.537522000000004</v>
      </c>
      <c r="X6" s="221">
        <v>19.66223900000001</v>
      </c>
      <c r="Y6" s="221">
        <v>20.8</v>
      </c>
      <c r="Z6" s="221">
        <v>15.760999999999999</v>
      </c>
      <c r="AA6" s="216">
        <v>13.113</v>
      </c>
      <c r="AB6" s="115"/>
      <c r="AC6" s="131">
        <f>(AA6-Z6)/Z6</f>
        <v>-0.16800964405811813</v>
      </c>
    </row>
    <row r="7" spans="1:29" x14ac:dyDescent="0.2">
      <c r="A7" s="71" t="str">
        <f>IF(desc!$B$1=1,desc!$A41,IF(desc!$B$1=2,desc!$B41,IF(desc!$B$1=3,desc!$C41,desc!$D41)))</f>
        <v>Total duration of calls established (in millions of minutes)</v>
      </c>
      <c r="B7" s="90">
        <v>961</v>
      </c>
      <c r="C7" s="79">
        <v>921</v>
      </c>
      <c r="D7" s="79">
        <v>986</v>
      </c>
      <c r="E7" s="79">
        <v>1274</v>
      </c>
      <c r="F7" s="23">
        <v>1676</v>
      </c>
      <c r="G7" s="23">
        <v>1574.1390000000001</v>
      </c>
      <c r="H7" s="23">
        <v>1752</v>
      </c>
      <c r="I7" s="23">
        <v>1508.702814</v>
      </c>
      <c r="J7" s="23">
        <v>1875</v>
      </c>
      <c r="K7" s="23">
        <v>1217</v>
      </c>
      <c r="L7" s="23">
        <v>531</v>
      </c>
      <c r="M7" s="23">
        <v>686</v>
      </c>
      <c r="N7" s="23">
        <v>650.94755499999997</v>
      </c>
      <c r="O7" s="23">
        <v>590.76918644999989</v>
      </c>
      <c r="P7" s="23">
        <v>364.30824637000001</v>
      </c>
      <c r="Q7" s="23">
        <v>196.01985453000006</v>
      </c>
      <c r="R7" s="23">
        <v>211.1900357000001</v>
      </c>
      <c r="S7" s="23">
        <v>180.36987323333375</v>
      </c>
      <c r="T7" s="23">
        <v>156.14534731669997</v>
      </c>
      <c r="U7" s="151">
        <v>165.9151121667</v>
      </c>
      <c r="V7" s="168">
        <v>77.829712999999956</v>
      </c>
      <c r="W7" s="173">
        <v>75.863145000000003</v>
      </c>
      <c r="X7" s="173">
        <v>120.35906000000006</v>
      </c>
      <c r="Y7" s="173">
        <v>122.1</v>
      </c>
      <c r="Z7" s="173">
        <v>95.022999999999996</v>
      </c>
      <c r="AA7" s="217">
        <v>83.322000000000003</v>
      </c>
      <c r="AB7" s="115"/>
      <c r="AC7" s="131">
        <f t="shared" ref="AC7:AC16" si="0">(AA7-Z7)/Z7</f>
        <v>-0.12313860854740424</v>
      </c>
    </row>
    <row r="8" spans="1:29" x14ac:dyDescent="0.2">
      <c r="A8" s="17" t="str">
        <f>IF(desc!$B$1=1,desc!$A42,IF(desc!$B$1=2,desc!$B42,IF(desc!$B$1=3,desc!$C42,desc!$D42)))</f>
        <v>Average duration of calls established (in minutes)</v>
      </c>
      <c r="B8" s="101">
        <v>3.9065040650406506</v>
      </c>
      <c r="C8" s="64">
        <v>4.74</v>
      </c>
      <c r="D8" s="64">
        <v>5.2446808510638299</v>
      </c>
      <c r="E8" s="64">
        <v>5.1164658634538149</v>
      </c>
      <c r="F8" s="64">
        <v>5.5681063122923584</v>
      </c>
      <c r="G8" s="64">
        <v>5.3400649299984062</v>
      </c>
      <c r="H8" s="64">
        <v>6.3478260869565215</v>
      </c>
      <c r="I8" s="64">
        <v>6.4459101052242129</v>
      </c>
      <c r="J8" s="64">
        <v>7.4701195219123502</v>
      </c>
      <c r="K8" s="64">
        <v>6.686813186813187</v>
      </c>
      <c r="L8" s="64">
        <v>4.6173913043478265</v>
      </c>
      <c r="M8" s="64">
        <v>6.33</v>
      </c>
      <c r="N8" s="64">
        <v>6.5323339305561721</v>
      </c>
      <c r="O8" s="64">
        <v>6.5213183107571115</v>
      </c>
      <c r="P8" s="64">
        <v>6.1594976961328696</v>
      </c>
      <c r="Q8" s="64">
        <v>5.5835086960463745</v>
      </c>
      <c r="R8" s="64">
        <v>5.6874022754775888</v>
      </c>
      <c r="S8" s="64">
        <v>5.8856289766106586</v>
      </c>
      <c r="T8" s="64">
        <v>6.4173438464202226</v>
      </c>
      <c r="U8" s="149">
        <v>5.3217021431612128</v>
      </c>
      <c r="V8" s="169">
        <v>3.4984780013786279</v>
      </c>
      <c r="W8" s="220">
        <v>6.0508882855798758</v>
      </c>
      <c r="X8" s="220">
        <v>6.1213303327255861</v>
      </c>
      <c r="Y8" s="220">
        <v>5.87</v>
      </c>
      <c r="Z8" s="220">
        <v>6.0289999999999999</v>
      </c>
      <c r="AA8" s="215">
        <v>6.3540000000000001</v>
      </c>
      <c r="AB8" s="116"/>
      <c r="AC8" s="131">
        <f t="shared" si="0"/>
        <v>5.3906120417979791E-2</v>
      </c>
    </row>
    <row r="9" spans="1:29" x14ac:dyDescent="0.2">
      <c r="A9" s="25" t="str">
        <f>IF(desc!$B$1=1,desc!$A43,IF(desc!$B$1=2,desc!$B43,IF(desc!$B$1=3,desc!$C43,desc!$D43)))</f>
        <v>On mobile networks</v>
      </c>
      <c r="B9" s="91"/>
      <c r="C9" s="92"/>
      <c r="D9" s="92"/>
      <c r="E9" s="92"/>
      <c r="F9" s="92"/>
      <c r="G9" s="92"/>
      <c r="H9" s="92"/>
      <c r="I9" s="92"/>
      <c r="J9" s="92"/>
      <c r="K9" s="26"/>
      <c r="L9" s="26"/>
      <c r="M9" s="92"/>
      <c r="N9" s="92"/>
      <c r="O9" s="92"/>
      <c r="P9" s="92"/>
      <c r="Q9" s="92"/>
      <c r="R9" s="92"/>
      <c r="S9" s="92"/>
      <c r="T9" s="92"/>
      <c r="U9" s="92"/>
      <c r="V9" s="170"/>
      <c r="W9" s="222"/>
      <c r="X9" s="222"/>
      <c r="Y9" s="222"/>
      <c r="Z9" s="222"/>
      <c r="AA9" s="218"/>
      <c r="AC9" s="131"/>
    </row>
    <row r="10" spans="1:29" x14ac:dyDescent="0.2">
      <c r="A10" s="17" t="str">
        <f>IF(desc!$B$1=1,desc!$A44,IF(desc!$B$1=2,desc!$B44,IF(desc!$B$1=3,desc!$C44,desc!$D44)))</f>
        <v>Total number of calls established (in millions of units)</v>
      </c>
      <c r="B10" s="56">
        <v>17</v>
      </c>
      <c r="C10" s="23">
        <v>18</v>
      </c>
      <c r="D10" s="23">
        <v>16</v>
      </c>
      <c r="E10" s="23">
        <v>17</v>
      </c>
      <c r="F10" s="23">
        <v>22</v>
      </c>
      <c r="G10" s="23">
        <v>19.39</v>
      </c>
      <c r="H10" s="23">
        <v>19</v>
      </c>
      <c r="I10" s="23">
        <v>19.43</v>
      </c>
      <c r="J10" s="23">
        <v>20</v>
      </c>
      <c r="K10" s="23">
        <v>23</v>
      </c>
      <c r="L10" s="23">
        <v>22</v>
      </c>
      <c r="M10" s="23">
        <v>16</v>
      </c>
      <c r="N10" s="23">
        <v>16.591438999999998</v>
      </c>
      <c r="O10" s="23">
        <v>18.019699999999997</v>
      </c>
      <c r="P10" s="23">
        <v>18.660621000000003</v>
      </c>
      <c r="Q10" s="23">
        <v>19.466949</v>
      </c>
      <c r="R10" s="23">
        <v>21.232113000000002</v>
      </c>
      <c r="S10" s="23">
        <v>22.168219199999996</v>
      </c>
      <c r="T10" s="23">
        <v>21.858700000000002</v>
      </c>
      <c r="U10" s="68">
        <v>31.072861</v>
      </c>
      <c r="V10" s="171">
        <v>21.165103000000006</v>
      </c>
      <c r="W10" s="173">
        <v>22.074029999999997</v>
      </c>
      <c r="X10" s="173">
        <v>35.750422</v>
      </c>
      <c r="Y10" s="173">
        <v>19.53</v>
      </c>
      <c r="Z10" s="173">
        <v>32.962000000000003</v>
      </c>
      <c r="AA10" s="217">
        <v>31.684000000000001</v>
      </c>
      <c r="AB10" s="115"/>
      <c r="AC10" s="131">
        <f t="shared" si="0"/>
        <v>-3.8771919179661496E-2</v>
      </c>
    </row>
    <row r="11" spans="1:29" x14ac:dyDescent="0.2">
      <c r="A11" s="71" t="str">
        <f>IF(desc!$B$1=1,desc!$A45,IF(desc!$B$1=2,desc!$B45,IF(desc!$B$1=3,desc!$C45,desc!$D45)))</f>
        <v>Total duration of calls established (in millions of minutes)</v>
      </c>
      <c r="B11" s="56">
        <v>41</v>
      </c>
      <c r="C11" s="23">
        <v>46</v>
      </c>
      <c r="D11" s="23">
        <v>48</v>
      </c>
      <c r="E11" s="23">
        <v>50</v>
      </c>
      <c r="F11" s="23">
        <v>57</v>
      </c>
      <c r="G11" s="23">
        <v>57.5</v>
      </c>
      <c r="H11" s="23">
        <v>50</v>
      </c>
      <c r="I11" s="23">
        <v>44.96</v>
      </c>
      <c r="J11" s="23">
        <v>47</v>
      </c>
      <c r="K11" s="23">
        <v>61</v>
      </c>
      <c r="L11" s="23">
        <v>67</v>
      </c>
      <c r="M11" s="23">
        <v>68</v>
      </c>
      <c r="N11" s="23">
        <v>75.691088716667011</v>
      </c>
      <c r="O11" s="23">
        <v>88.711100000000016</v>
      </c>
      <c r="P11" s="23">
        <v>102.96579999999999</v>
      </c>
      <c r="Q11" s="23">
        <v>134.99704700000001</v>
      </c>
      <c r="R11" s="23">
        <v>134.90484000000001</v>
      </c>
      <c r="S11" s="23">
        <v>68.846191999999988</v>
      </c>
      <c r="T11" s="23">
        <v>146.74</v>
      </c>
      <c r="U11" s="68">
        <v>135.751407</v>
      </c>
      <c r="V11" s="171">
        <v>124.92587300000001</v>
      </c>
      <c r="W11" s="173">
        <v>138.23553999999996</v>
      </c>
      <c r="X11" s="173">
        <v>219.58011999999997</v>
      </c>
      <c r="Y11" s="173">
        <v>123.12</v>
      </c>
      <c r="Z11" s="173">
        <v>212.07599999999999</v>
      </c>
      <c r="AA11" s="217">
        <v>214.77099999999999</v>
      </c>
      <c r="AB11" s="115"/>
      <c r="AC11" s="131">
        <f t="shared" si="0"/>
        <v>1.2707708557309612E-2</v>
      </c>
    </row>
    <row r="12" spans="1:29" x14ac:dyDescent="0.2">
      <c r="A12" s="17" t="str">
        <f>IF(desc!$B$1=1,desc!$A46,IF(desc!$B$1=2,desc!$B46,IF(desc!$B$1=3,desc!$C46,desc!$D46)))</f>
        <v>Average duration of calls established (in minutes)</v>
      </c>
      <c r="B12" s="101">
        <v>2.4117647058823528</v>
      </c>
      <c r="C12" s="64">
        <v>2.4900000000000002</v>
      </c>
      <c r="D12" s="64">
        <v>3</v>
      </c>
      <c r="E12" s="64">
        <v>2.9411764705882355</v>
      </c>
      <c r="F12" s="64">
        <v>2.5909090909090908</v>
      </c>
      <c r="G12" s="64">
        <v>2.9654461062403299</v>
      </c>
      <c r="H12" s="64">
        <v>2.68</v>
      </c>
      <c r="I12" s="64">
        <v>2.3139475038600104</v>
      </c>
      <c r="J12" s="64">
        <v>2.38</v>
      </c>
      <c r="K12" s="64">
        <v>2.68</v>
      </c>
      <c r="L12" s="64">
        <v>3.07</v>
      </c>
      <c r="M12" s="64">
        <v>4.22</v>
      </c>
      <c r="N12" s="64">
        <v>4.5620568967325275</v>
      </c>
      <c r="O12" s="64">
        <v>4.9230064873444084</v>
      </c>
      <c r="P12" s="64">
        <v>5.5178120813878584</v>
      </c>
      <c r="Q12" s="64">
        <v>6.9346792350460262</v>
      </c>
      <c r="R12" s="64">
        <v>6.3538113234419953</v>
      </c>
      <c r="S12" s="64">
        <v>3.1056257328960371</v>
      </c>
      <c r="T12" s="64">
        <v>6.7131165165357496</v>
      </c>
      <c r="U12" s="149">
        <v>4.3688093928653693</v>
      </c>
      <c r="V12" s="169">
        <v>5.9024457854043977</v>
      </c>
      <c r="W12" s="220">
        <v>6.2623607922975539</v>
      </c>
      <c r="X12" s="220">
        <v>6.1420287570311745</v>
      </c>
      <c r="Y12" s="220">
        <v>6.31</v>
      </c>
      <c r="Z12" s="220">
        <v>6.4340000000000002</v>
      </c>
      <c r="AA12" s="215">
        <v>6.7789999999999999</v>
      </c>
      <c r="AB12" s="114"/>
      <c r="AC12" s="131">
        <f t="shared" si="0"/>
        <v>5.3621386384830549E-2</v>
      </c>
    </row>
    <row r="13" spans="1:29" x14ac:dyDescent="0.2">
      <c r="A13" s="25" t="str">
        <f>IF(desc!$B$1=1,desc!$A47,IF(desc!$B$1=2,desc!$B47,IF(desc!$B$1=3,desc!$C47,desc!$D47)))</f>
        <v>Total</v>
      </c>
      <c r="B13" s="57"/>
      <c r="C13" s="26"/>
      <c r="D13" s="26"/>
      <c r="E13" s="26"/>
      <c r="F13" s="26"/>
      <c r="G13" s="26"/>
      <c r="H13" s="26"/>
      <c r="I13" s="26"/>
      <c r="J13" s="26"/>
      <c r="K13" s="26"/>
      <c r="L13" s="26"/>
      <c r="M13" s="26"/>
      <c r="N13" s="26"/>
      <c r="O13" s="26"/>
      <c r="P13" s="26"/>
      <c r="Q13" s="26"/>
      <c r="R13" s="26"/>
      <c r="S13" s="26"/>
      <c r="T13" s="26"/>
      <c r="U13" s="26"/>
      <c r="V13" s="172"/>
      <c r="W13" s="173"/>
      <c r="X13" s="173"/>
      <c r="Y13" s="173"/>
      <c r="Z13" s="173"/>
      <c r="AA13" s="217"/>
      <c r="AC13" s="131"/>
    </row>
    <row r="14" spans="1:29" x14ac:dyDescent="0.2">
      <c r="A14" s="17" t="str">
        <f>IF(desc!$B$1=1,desc!$A48,IF(desc!$B$1=2,desc!$B48,IF(desc!$B$1=3,desc!$C48,desc!$D48)))</f>
        <v>Total number of calls established (in millions of units)</v>
      </c>
      <c r="B14" s="56">
        <v>263</v>
      </c>
      <c r="C14" s="23">
        <v>213</v>
      </c>
      <c r="D14" s="23">
        <v>204</v>
      </c>
      <c r="E14" s="23">
        <v>266</v>
      </c>
      <c r="F14" s="23">
        <v>323</v>
      </c>
      <c r="G14" s="23">
        <v>314.16899999999998</v>
      </c>
      <c r="H14" s="23">
        <v>295</v>
      </c>
      <c r="I14" s="23">
        <v>253.485826</v>
      </c>
      <c r="J14" s="23">
        <v>271</v>
      </c>
      <c r="K14" s="23">
        <v>205</v>
      </c>
      <c r="L14" s="23">
        <v>137</v>
      </c>
      <c r="M14" s="23">
        <v>125</v>
      </c>
      <c r="N14" s="23">
        <v>116.24151230000004</v>
      </c>
      <c r="O14" s="23">
        <v>108.61015400000001</v>
      </c>
      <c r="P14" s="23">
        <v>77.806393</v>
      </c>
      <c r="Q14" s="23">
        <v>54.573880000000003</v>
      </c>
      <c r="R14" s="23">
        <v>58.365065000000001</v>
      </c>
      <c r="S14" s="23">
        <v>52.814030200000005</v>
      </c>
      <c r="T14" s="23">
        <v>46.190472000000014</v>
      </c>
      <c r="U14" s="68">
        <v>62.249937000000003</v>
      </c>
      <c r="V14" s="171">
        <v>43.411838000000003</v>
      </c>
      <c r="W14" s="173">
        <v>34.611552000000003</v>
      </c>
      <c r="X14" s="173">
        <v>55.412661000000014</v>
      </c>
      <c r="Y14" s="173">
        <v>40.33</v>
      </c>
      <c r="Z14" s="173">
        <v>48.722999999999999</v>
      </c>
      <c r="AA14" s="217">
        <v>44.795999999999999</v>
      </c>
      <c r="AB14" s="115"/>
      <c r="AC14" s="131">
        <f t="shared" si="0"/>
        <v>-8.0598485314943652E-2</v>
      </c>
    </row>
    <row r="15" spans="1:29" x14ac:dyDescent="0.2">
      <c r="A15" s="71" t="str">
        <f>IF(desc!$B$1=1,desc!$A49,IF(desc!$B$1=2,desc!$B49,IF(desc!$B$1=3,desc!$C49,desc!$D49)))</f>
        <v>Total duration of calls established (in millions of minutes)</v>
      </c>
      <c r="B15" s="56">
        <v>1002</v>
      </c>
      <c r="C15" s="23">
        <v>967</v>
      </c>
      <c r="D15" s="23">
        <v>1034</v>
      </c>
      <c r="E15" s="23">
        <v>1324</v>
      </c>
      <c r="F15" s="23">
        <v>1733</v>
      </c>
      <c r="G15" s="23">
        <v>1631.6390000000001</v>
      </c>
      <c r="H15" s="23">
        <v>1802</v>
      </c>
      <c r="I15" s="23">
        <v>1553.662814</v>
      </c>
      <c r="J15" s="23">
        <v>1922</v>
      </c>
      <c r="K15" s="23">
        <v>1278</v>
      </c>
      <c r="L15" s="23">
        <v>598</v>
      </c>
      <c r="M15" s="23">
        <v>754</v>
      </c>
      <c r="N15" s="23">
        <v>726.63864371666693</v>
      </c>
      <c r="O15" s="23">
        <v>679.48028644999988</v>
      </c>
      <c r="P15" s="23">
        <v>467.27404637000001</v>
      </c>
      <c r="Q15" s="23">
        <v>331.01690153000004</v>
      </c>
      <c r="R15" s="23">
        <v>346.0948757000001</v>
      </c>
      <c r="S15" s="23">
        <v>249.21606523333372</v>
      </c>
      <c r="T15" s="23">
        <v>302.88534731669995</v>
      </c>
      <c r="U15" s="68">
        <v>301.66651916670003</v>
      </c>
      <c r="V15" s="173">
        <v>202.75558599999997</v>
      </c>
      <c r="W15" s="173">
        <v>214.09868499999996</v>
      </c>
      <c r="X15" s="173">
        <v>339.93918000000002</v>
      </c>
      <c r="Y15" s="173">
        <v>245.22</v>
      </c>
      <c r="Z15" s="173">
        <v>307.09899999999999</v>
      </c>
      <c r="AA15" s="217">
        <v>298.09300000000002</v>
      </c>
      <c r="AB15" s="115"/>
      <c r="AC15" s="131">
        <f t="shared" si="0"/>
        <v>-2.9326047951963283E-2</v>
      </c>
    </row>
    <row r="16" spans="1:29" x14ac:dyDescent="0.2">
      <c r="A16" s="42" t="str">
        <f>IF(desc!$B$1=1,desc!$A50,IF(desc!$B$1=2,desc!$B50,IF(desc!$B$1=3,desc!$C50,desc!$D50)))</f>
        <v>Average duration of calls established (in minutes)</v>
      </c>
      <c r="B16" s="102">
        <v>3.8098859315589353</v>
      </c>
      <c r="C16" s="65">
        <v>4.54</v>
      </c>
      <c r="D16" s="65">
        <v>5.0686274509803919</v>
      </c>
      <c r="E16" s="65">
        <v>4.977443609022556</v>
      </c>
      <c r="F16" s="65">
        <v>5.3653250773993806</v>
      </c>
      <c r="G16" s="65">
        <v>5.193507316126035</v>
      </c>
      <c r="H16" s="65">
        <v>6.11</v>
      </c>
      <c r="I16" s="65">
        <v>6.1291900952284406</v>
      </c>
      <c r="J16" s="65">
        <v>7.0922509225092254</v>
      </c>
      <c r="K16" s="65">
        <v>6.24</v>
      </c>
      <c r="L16" s="65">
        <v>4.3600000000000003</v>
      </c>
      <c r="M16" s="65">
        <v>6.06</v>
      </c>
      <c r="N16" s="65">
        <v>6.251111408816957</v>
      </c>
      <c r="O16" s="65">
        <v>6.2561396096538067</v>
      </c>
      <c r="P16" s="65">
        <v>6.0055996474479931</v>
      </c>
      <c r="Q16" s="65">
        <v>6.0654822697231721</v>
      </c>
      <c r="R16" s="65">
        <v>5.9298293542549825</v>
      </c>
      <c r="S16" s="65">
        <v>4.7187473534889159</v>
      </c>
      <c r="T16" s="65">
        <v>6.5573122378290449</v>
      </c>
      <c r="U16" s="150">
        <v>4.8460534051094708</v>
      </c>
      <c r="V16" s="174">
        <v>4.6705137432789634</v>
      </c>
      <c r="W16" s="223">
        <v>6.1857580093490157</v>
      </c>
      <c r="X16" s="223">
        <v>6.1346842736897251</v>
      </c>
      <c r="Y16" s="223">
        <v>6.08</v>
      </c>
      <c r="Z16" s="223">
        <v>6.3029999999999999</v>
      </c>
      <c r="AA16" s="219">
        <v>6.6539999999999999</v>
      </c>
      <c r="AB16" s="114"/>
      <c r="AC16" s="175">
        <f t="shared" si="0"/>
        <v>5.5687767729652546E-2</v>
      </c>
    </row>
    <row r="17" spans="1:29" x14ac:dyDescent="0.2">
      <c r="A17" s="18" t="str">
        <f>IF(desc!$B$1=1,desc!$A51,IF(desc!$B$1=2,desc!$B51,IF(desc!$B$1=3,desc!$C51,desc!$D51)))</f>
        <v>Note:</v>
      </c>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114"/>
      <c r="AC17" s="259"/>
    </row>
    <row r="18" spans="1:29" ht="33.75" x14ac:dyDescent="0.2">
      <c r="A18" s="18" t="str">
        <f>IF(desc!$B$1=1,desc!$A52,IF(desc!$B$1=2,desc!$B52,IF(desc!$B$1=3,desc!$C52,desc!$D52)))</f>
        <v>In this table the sums do not always correspond exactly with their constituent elements. These small differences are due to rounding up or down.</v>
      </c>
    </row>
    <row r="19" spans="1:29" x14ac:dyDescent="0.2">
      <c r="A19" s="18" t="str">
        <f>IF(desc!$B$1=1,desc!$A$127,IF(desc!$B$1=2,desc!$B$127,IF(desc!$B$1=3,desc!$C$127,desc!$D$127)))</f>
        <v>Source: OFCOM - Telecommunications statistics</v>
      </c>
    </row>
    <row r="20" spans="1:29" x14ac:dyDescent="0.2">
      <c r="A20" s="18" t="str">
        <f>IF(desc!$B$1=1,desc!$A$128,IF(desc!$B$1=2,desc!$B$128,IF(desc!$B$1=3,desc!$C$128,desc!$D$128)))</f>
        <v>© OFCOM 2025</v>
      </c>
    </row>
    <row r="21" spans="1:29" x14ac:dyDescent="0.2">
      <c r="A21" s="18"/>
    </row>
    <row r="22" spans="1:29" ht="22.5" x14ac:dyDescent="0.2">
      <c r="A22" s="18" t="str">
        <f>IF(desc!$B$1=1,desc!$A$129,IF(desc!$B$1=2,desc!$B$129,IF(desc!$B$1=3,desc!$C$129,desc!$D$129)))</f>
        <v>Information: Federal Office of Communications, Economics and Statistics Section, Telecomstatistics@bakom.admin.ch, 058 460 55 88</v>
      </c>
      <c r="N22" s="35"/>
      <c r="O22" s="35"/>
      <c r="P22" s="114"/>
      <c r="Q22" s="35"/>
      <c r="R22" s="35"/>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AC26"/>
  <sheetViews>
    <sheetView showGridLines="0" zoomScaleNormal="100" workbookViewId="0">
      <pane xSplit="1" ySplit="4" topLeftCell="W5" activePane="bottomRight" state="frozen"/>
      <selection pane="topRight" activeCell="B1" sqref="B1"/>
      <selection pane="bottomLeft" activeCell="A7" sqref="A7"/>
      <selection pane="bottomRight" activeCell="A88" sqref="A88"/>
    </sheetView>
  </sheetViews>
  <sheetFormatPr baseColWidth="10" defaultColWidth="11.5703125" defaultRowHeight="12.75" x14ac:dyDescent="0.2"/>
  <cols>
    <col min="1" max="1" width="54.7109375" style="3" customWidth="1"/>
    <col min="2" max="13" width="11.5703125" style="3" customWidth="1"/>
    <col min="14" max="16384" width="11.5703125" style="3"/>
  </cols>
  <sheetData>
    <row r="1" spans="1:29" ht="57" customHeight="1" x14ac:dyDescent="0.2">
      <c r="A1" s="106" t="str">
        <f>IF(desc!$B$1=1,desc!$A54,IF(desc!$B$1=2,desc!$B54,IF(desc!$B$1=3,desc!$C54,desc!$D54)))</f>
        <v>Table SFM3B: services on 084x numbers for shared-cost calls (partially free calls, for service calls or calls using pre-payment cards) using fixed and mobile connections</v>
      </c>
    </row>
    <row r="2" spans="1:29" ht="42.75" customHeight="1" x14ac:dyDescent="0.2">
      <c r="A2" s="106" t="str">
        <f>IF(desc!$B$1=1,desc!$A55,IF(desc!$B$1=2,desc!$B55,IF(desc!$B$1=3,desc!$C55,desc!$D55)))</f>
        <v>Total number of calls made and total duration of calls made for the period 01.01 – 31.12</v>
      </c>
      <c r="B2" s="4"/>
      <c r="C2" s="4"/>
      <c r="D2" s="4"/>
      <c r="E2" s="4"/>
      <c r="F2" s="4"/>
      <c r="G2" s="4"/>
      <c r="H2" s="4"/>
      <c r="I2" s="4"/>
      <c r="J2" s="4"/>
      <c r="K2" s="4"/>
      <c r="L2" s="4"/>
      <c r="M2" s="4"/>
      <c r="N2" s="4"/>
      <c r="O2" s="4"/>
      <c r="P2" s="4"/>
      <c r="Q2" s="4"/>
    </row>
    <row r="3" spans="1:29" ht="4.9000000000000004" customHeight="1" x14ac:dyDescent="0.2">
      <c r="A3" s="6"/>
      <c r="B3" s="4"/>
      <c r="C3" s="4"/>
      <c r="D3" s="4"/>
      <c r="E3" s="4"/>
      <c r="F3" s="4"/>
      <c r="G3" s="4"/>
      <c r="H3" s="4"/>
      <c r="I3" s="4"/>
      <c r="J3" s="4"/>
      <c r="K3" s="4"/>
      <c r="L3" s="4"/>
      <c r="M3" s="4"/>
      <c r="N3" s="4"/>
      <c r="O3" s="4"/>
      <c r="P3" s="4"/>
      <c r="Q3" s="4"/>
      <c r="W3" s="139"/>
    </row>
    <row r="4" spans="1:29" ht="13.15" customHeight="1" x14ac:dyDescent="0.2">
      <c r="A4" s="27"/>
      <c r="B4" s="5">
        <v>1999</v>
      </c>
      <c r="C4" s="5">
        <v>2000</v>
      </c>
      <c r="D4" s="5">
        <v>2001</v>
      </c>
      <c r="E4" s="5">
        <v>2002</v>
      </c>
      <c r="F4" s="5">
        <v>2003</v>
      </c>
      <c r="G4" s="5">
        <v>2004</v>
      </c>
      <c r="H4" s="5">
        <v>2005</v>
      </c>
      <c r="I4" s="5">
        <v>2006</v>
      </c>
      <c r="J4" s="5">
        <v>2007</v>
      </c>
      <c r="K4" s="5">
        <v>2008</v>
      </c>
      <c r="L4" s="5">
        <v>2009</v>
      </c>
      <c r="M4" s="5">
        <v>2010</v>
      </c>
      <c r="N4" s="5">
        <v>2011</v>
      </c>
      <c r="O4" s="5">
        <v>2012</v>
      </c>
      <c r="P4" s="5">
        <v>2013</v>
      </c>
      <c r="Q4" s="5">
        <v>2014</v>
      </c>
      <c r="R4" s="5">
        <v>2015</v>
      </c>
      <c r="S4" s="5">
        <v>2016</v>
      </c>
      <c r="T4" s="5">
        <v>2017</v>
      </c>
      <c r="U4" s="143">
        <v>2018</v>
      </c>
      <c r="V4" s="179">
        <v>2019</v>
      </c>
      <c r="W4" s="198">
        <v>2020</v>
      </c>
      <c r="X4" s="198">
        <v>2021</v>
      </c>
      <c r="Y4" s="198">
        <v>2022</v>
      </c>
      <c r="Z4" s="198">
        <v>2023</v>
      </c>
      <c r="AA4" s="133">
        <v>2024</v>
      </c>
      <c r="AC4" s="43" t="str">
        <f>IF(desc!$B$1=1,desc!$A74,IF(desc!$B$1=2,desc!$B74,IF(desc!$B$1=3,desc!$C74,desc!$D74)))</f>
        <v>Var. 23-24</v>
      </c>
    </row>
    <row r="5" spans="1:29" ht="13.15" customHeight="1" x14ac:dyDescent="0.2">
      <c r="A5" s="25" t="str">
        <f>IF(desc!$B$1=1,desc!$A56,IF(desc!$B$1=2,desc!$B56,IF(desc!$B$1=3,desc!$C56,desc!$D56)))</f>
        <v>On fixed networks</v>
      </c>
      <c r="B5" s="83"/>
      <c r="C5" s="84"/>
      <c r="D5" s="84"/>
      <c r="E5" s="84"/>
      <c r="F5" s="85"/>
      <c r="G5" s="85"/>
      <c r="H5" s="85"/>
      <c r="I5" s="85"/>
      <c r="J5" s="85"/>
      <c r="K5" s="85"/>
      <c r="L5" s="85"/>
      <c r="M5" s="85"/>
      <c r="N5" s="85"/>
      <c r="O5" s="85"/>
      <c r="P5" s="85"/>
      <c r="Q5" s="85"/>
      <c r="R5" s="85"/>
      <c r="S5" s="177"/>
      <c r="T5" s="177"/>
      <c r="U5" s="177"/>
      <c r="V5" s="180"/>
      <c r="W5" s="173"/>
      <c r="X5" s="173"/>
      <c r="Y5" s="173"/>
      <c r="Z5" s="173"/>
      <c r="AA5" s="217"/>
      <c r="AC5" s="128"/>
    </row>
    <row r="6" spans="1:29" ht="13.15" customHeight="1" x14ac:dyDescent="0.2">
      <c r="A6" s="17" t="str">
        <f>IF(desc!$B$1=1,desc!$A57,IF(desc!$B$1=2,desc!$B57,IF(desc!$B$1=3,desc!$C57,desc!$D57)))</f>
        <v>Total number of calls established (in millions of units)</v>
      </c>
      <c r="B6" s="31">
        <v>361</v>
      </c>
      <c r="C6" s="31">
        <v>340</v>
      </c>
      <c r="D6" s="31">
        <v>518</v>
      </c>
      <c r="E6" s="31">
        <v>1025</v>
      </c>
      <c r="F6" s="28">
        <v>838</v>
      </c>
      <c r="G6" s="28">
        <v>671</v>
      </c>
      <c r="H6" s="28">
        <v>491</v>
      </c>
      <c r="I6" s="28">
        <v>369</v>
      </c>
      <c r="J6" s="28">
        <v>258</v>
      </c>
      <c r="K6" s="28">
        <v>203</v>
      </c>
      <c r="L6" s="28">
        <v>171</v>
      </c>
      <c r="M6" s="28">
        <v>178</v>
      </c>
      <c r="N6" s="28">
        <v>152.41129700000008</v>
      </c>
      <c r="O6" s="28">
        <v>109.283967</v>
      </c>
      <c r="P6" s="28">
        <v>92.526252999999983</v>
      </c>
      <c r="Q6" s="28">
        <v>68.993131099999985</v>
      </c>
      <c r="R6" s="28">
        <v>65.740861999999993</v>
      </c>
      <c r="S6" s="28">
        <v>57.951864</v>
      </c>
      <c r="T6" s="28">
        <v>41.096594000000024</v>
      </c>
      <c r="U6" s="142">
        <v>23.429992999999996</v>
      </c>
      <c r="V6" s="168">
        <v>15.197663999999996</v>
      </c>
      <c r="W6" s="172">
        <v>20.172480999999998</v>
      </c>
      <c r="X6" s="172">
        <v>20.627046000000004</v>
      </c>
      <c r="Y6" s="172">
        <v>20.059999999999999</v>
      </c>
      <c r="Z6" s="172">
        <v>14.429</v>
      </c>
      <c r="AA6" s="141">
        <v>10.808999999999999</v>
      </c>
      <c r="AB6" s="89"/>
      <c r="AC6" s="131">
        <f>(AA6-Z6)/Z6</f>
        <v>-0.25088363711968958</v>
      </c>
    </row>
    <row r="7" spans="1:29" x14ac:dyDescent="0.2">
      <c r="A7" s="7" t="str">
        <f>IF(desc!$B$1=1,desc!$A58,IF(desc!$B$1=2,desc!$B58,IF(desc!$B$1=3,desc!$C58,desc!$D58)))</f>
        <v>of which for internet access</v>
      </c>
      <c r="B7" s="31" t="s">
        <v>216</v>
      </c>
      <c r="C7" s="31" t="s">
        <v>216</v>
      </c>
      <c r="D7" s="31" t="s">
        <v>216</v>
      </c>
      <c r="E7" s="28">
        <v>733</v>
      </c>
      <c r="F7" s="28">
        <v>712</v>
      </c>
      <c r="G7" s="28">
        <v>537</v>
      </c>
      <c r="H7" s="28">
        <v>338</v>
      </c>
      <c r="I7" s="28">
        <v>190</v>
      </c>
      <c r="J7" s="28">
        <v>71</v>
      </c>
      <c r="K7" s="28">
        <v>49</v>
      </c>
      <c r="L7" s="28">
        <v>31</v>
      </c>
      <c r="M7" s="28">
        <v>17</v>
      </c>
      <c r="N7" s="28">
        <v>9.0240999999999989</v>
      </c>
      <c r="O7" s="28">
        <v>4.8987549999999995</v>
      </c>
      <c r="P7" s="28">
        <v>2.6986650000000005</v>
      </c>
      <c r="Q7" s="118">
        <v>0.15683210000000003</v>
      </c>
      <c r="R7" s="118">
        <v>0.29860000000000003</v>
      </c>
      <c r="S7" s="118">
        <v>0.213978</v>
      </c>
      <c r="T7" s="118">
        <v>0.140872</v>
      </c>
      <c r="U7" s="31" t="s">
        <v>216</v>
      </c>
      <c r="V7" s="31" t="s">
        <v>216</v>
      </c>
      <c r="W7" s="31" t="s">
        <v>216</v>
      </c>
      <c r="X7" s="31" t="s">
        <v>216</v>
      </c>
      <c r="Y7" s="31" t="s">
        <v>216</v>
      </c>
      <c r="Z7" s="31" t="s">
        <v>216</v>
      </c>
      <c r="AA7" s="31" t="s">
        <v>216</v>
      </c>
      <c r="AB7" s="207"/>
      <c r="AC7" s="205"/>
    </row>
    <row r="8" spans="1:29" x14ac:dyDescent="0.2">
      <c r="A8" s="71" t="str">
        <f>IF(desc!$B$1=1,desc!$A59,IF(desc!$B$1=2,desc!$B59,IF(desc!$B$1=3,desc!$C59,desc!$D59)))</f>
        <v>Total duration of calls established (in millions of minutes)</v>
      </c>
      <c r="B8" s="51">
        <v>1023</v>
      </c>
      <c r="C8" s="51">
        <v>1734</v>
      </c>
      <c r="D8" s="51">
        <v>4887</v>
      </c>
      <c r="E8" s="51">
        <v>11181</v>
      </c>
      <c r="F8" s="51">
        <v>9389</v>
      </c>
      <c r="G8" s="51">
        <v>7771</v>
      </c>
      <c r="H8" s="51">
        <v>5794</v>
      </c>
      <c r="I8" s="51">
        <v>3732</v>
      </c>
      <c r="J8" s="51">
        <v>1875</v>
      </c>
      <c r="K8" s="41">
        <v>1344</v>
      </c>
      <c r="L8" s="41">
        <v>893</v>
      </c>
      <c r="M8" s="51">
        <v>895</v>
      </c>
      <c r="N8" s="51">
        <v>755.77873099999999</v>
      </c>
      <c r="O8" s="51">
        <v>503.07055909999997</v>
      </c>
      <c r="P8" s="51">
        <v>436.88056157999995</v>
      </c>
      <c r="Q8" s="51">
        <v>297.67681418000006</v>
      </c>
      <c r="R8" s="51">
        <v>237.27918200000005</v>
      </c>
      <c r="S8" s="51">
        <v>187.544597083333</v>
      </c>
      <c r="T8" s="51">
        <v>139.84310354336696</v>
      </c>
      <c r="U8" s="178">
        <v>105.80875878329999</v>
      </c>
      <c r="V8" s="181">
        <v>62.886494000000027</v>
      </c>
      <c r="W8" s="228">
        <v>86.531446000000017</v>
      </c>
      <c r="X8" s="228">
        <v>112.61813500000001</v>
      </c>
      <c r="Y8" s="228">
        <v>103.68</v>
      </c>
      <c r="Z8" s="228">
        <v>79.08</v>
      </c>
      <c r="AA8" s="176">
        <v>58.930999999999997</v>
      </c>
      <c r="AB8" s="208"/>
      <c r="AC8" s="131">
        <f>(AA8-Z8)/Z8</f>
        <v>-0.25479261507334344</v>
      </c>
    </row>
    <row r="9" spans="1:29" x14ac:dyDescent="0.2">
      <c r="A9" s="7" t="str">
        <f>IF(desc!$B$1=1,desc!$A60,IF(desc!$B$1=2,desc!$B60,IF(desc!$B$1=3,desc!$C60,desc!$D60)))</f>
        <v>of which for internet access</v>
      </c>
      <c r="B9" s="31" t="s">
        <v>216</v>
      </c>
      <c r="C9" s="31" t="s">
        <v>216</v>
      </c>
      <c r="D9" s="31" t="s">
        <v>216</v>
      </c>
      <c r="E9" s="28">
        <v>8362</v>
      </c>
      <c r="F9" s="28">
        <v>8717</v>
      </c>
      <c r="G9" s="28">
        <v>7031</v>
      </c>
      <c r="H9" s="28">
        <v>4960</v>
      </c>
      <c r="I9" s="28">
        <v>2518</v>
      </c>
      <c r="J9" s="28">
        <v>611</v>
      </c>
      <c r="K9" s="28">
        <v>710</v>
      </c>
      <c r="L9" s="28">
        <v>389</v>
      </c>
      <c r="M9" s="28">
        <v>173</v>
      </c>
      <c r="N9" s="28">
        <v>100.4041</v>
      </c>
      <c r="O9" s="28">
        <v>41.103430000000003</v>
      </c>
      <c r="P9" s="28">
        <v>16.214210000000001</v>
      </c>
      <c r="Q9" s="28">
        <v>1.0661620999999999</v>
      </c>
      <c r="R9" s="28">
        <v>0.81399999999999995</v>
      </c>
      <c r="S9" s="28">
        <v>1.6116000000000001</v>
      </c>
      <c r="T9" s="28">
        <v>0.26808999999999999</v>
      </c>
      <c r="U9" s="31" t="s">
        <v>216</v>
      </c>
      <c r="V9" s="31" t="s">
        <v>216</v>
      </c>
      <c r="W9" s="31" t="s">
        <v>216</v>
      </c>
      <c r="X9" s="31" t="s">
        <v>216</v>
      </c>
      <c r="Y9" s="31" t="s">
        <v>216</v>
      </c>
      <c r="Z9" s="31" t="s">
        <v>216</v>
      </c>
      <c r="AA9" s="31" t="s">
        <v>216</v>
      </c>
      <c r="AB9" s="207"/>
      <c r="AC9" s="205"/>
    </row>
    <row r="10" spans="1:29" x14ac:dyDescent="0.2">
      <c r="A10" s="17" t="str">
        <f>IF(desc!$B$1=1,desc!$A61,IF(desc!$B$1=2,desc!$B61,IF(desc!$B$1=3,desc!$C61,desc!$D61)))</f>
        <v>Average duration of calls established</v>
      </c>
      <c r="B10" s="58">
        <v>2.83</v>
      </c>
      <c r="C10" s="59">
        <v>5.0999999999999996</v>
      </c>
      <c r="D10" s="59">
        <v>9.44</v>
      </c>
      <c r="E10" s="59">
        <v>10.91</v>
      </c>
      <c r="F10" s="59">
        <v>11.2</v>
      </c>
      <c r="G10" s="59">
        <v>11.59</v>
      </c>
      <c r="H10" s="59">
        <v>11.81</v>
      </c>
      <c r="I10" s="59">
        <v>10.1</v>
      </c>
      <c r="J10" s="59">
        <v>7.28</v>
      </c>
      <c r="K10" s="59">
        <v>6.62</v>
      </c>
      <c r="L10" s="59">
        <v>5.23</v>
      </c>
      <c r="M10" s="59">
        <v>5.0199999999999996</v>
      </c>
      <c r="N10" s="59">
        <v>4.9588104417220435</v>
      </c>
      <c r="O10" s="59">
        <v>4.6033336170895041</v>
      </c>
      <c r="P10" s="59">
        <v>4.7216930051193149</v>
      </c>
      <c r="Q10" s="59">
        <v>4.3145862411801765</v>
      </c>
      <c r="R10" s="59">
        <v>3.6093104772492954</v>
      </c>
      <c r="S10" s="59">
        <v>3.2362133698293638</v>
      </c>
      <c r="T10" s="59">
        <v>3.4027905948450834</v>
      </c>
      <c r="U10" s="145">
        <v>4.5159534953040747</v>
      </c>
      <c r="V10" s="182">
        <v>4.1379052728103503</v>
      </c>
      <c r="W10" s="229">
        <v>4.2895787583094034</v>
      </c>
      <c r="X10" s="229">
        <v>5.4597316067458221</v>
      </c>
      <c r="Y10" s="229">
        <v>5.17</v>
      </c>
      <c r="Z10" s="229">
        <v>5.4809999999999999</v>
      </c>
      <c r="AA10" s="140">
        <v>5.452</v>
      </c>
      <c r="AB10" s="209"/>
      <c r="AC10" s="131">
        <f>(AA10-Z10)/Z10</f>
        <v>-5.291005291005276E-3</v>
      </c>
    </row>
    <row r="11" spans="1:29" x14ac:dyDescent="0.2">
      <c r="A11" s="7" t="str">
        <f>IF(desc!$B$1=1,desc!$A62,IF(desc!$B$1=2,desc!$B62,IF(desc!$B$1=3,desc!$C62,desc!$D62)))</f>
        <v>of which for internet access</v>
      </c>
      <c r="B11" s="31" t="s">
        <v>216</v>
      </c>
      <c r="C11" s="31" t="s">
        <v>216</v>
      </c>
      <c r="D11" s="31" t="s">
        <v>216</v>
      </c>
      <c r="E11" s="28">
        <v>11.4</v>
      </c>
      <c r="F11" s="28">
        <v>12.25</v>
      </c>
      <c r="G11" s="28">
        <v>13.08</v>
      </c>
      <c r="H11" s="28">
        <v>14.67</v>
      </c>
      <c r="I11" s="28">
        <v>13.27</v>
      </c>
      <c r="J11" s="28">
        <v>8.6300000000000008</v>
      </c>
      <c r="K11" s="28">
        <v>14.49</v>
      </c>
      <c r="L11" s="28">
        <v>12.66</v>
      </c>
      <c r="M11" s="28">
        <v>10.07</v>
      </c>
      <c r="N11" s="28">
        <v>11.126217572943563</v>
      </c>
      <c r="O11" s="28">
        <v>8.3905869960836998</v>
      </c>
      <c r="P11" s="28">
        <v>6.0082337007372155</v>
      </c>
      <c r="Q11" s="28">
        <v>6.7981114835547043</v>
      </c>
      <c r="R11" s="28">
        <v>2.7260549229738777</v>
      </c>
      <c r="S11" s="28">
        <v>7.5316153997139903</v>
      </c>
      <c r="T11" s="28">
        <v>1.903075132034755</v>
      </c>
      <c r="U11" s="31" t="s">
        <v>216</v>
      </c>
      <c r="V11" s="31" t="s">
        <v>216</v>
      </c>
      <c r="W11" s="31" t="s">
        <v>216</v>
      </c>
      <c r="X11" s="31" t="s">
        <v>216</v>
      </c>
      <c r="Y11" s="31" t="s">
        <v>216</v>
      </c>
      <c r="Z11" s="31" t="s">
        <v>216</v>
      </c>
      <c r="AA11" s="31" t="s">
        <v>216</v>
      </c>
      <c r="AB11" s="209"/>
      <c r="AC11" s="205"/>
    </row>
    <row r="12" spans="1:29" x14ac:dyDescent="0.2">
      <c r="A12" s="25" t="str">
        <f>IF(desc!$B$1=1,desc!$A63,IF(desc!$B$1=2,desc!$B63,IF(desc!$B$1=3,desc!$C63,desc!$D63)))</f>
        <v>On mobile networks</v>
      </c>
      <c r="B12" s="29"/>
      <c r="C12" s="30"/>
      <c r="D12" s="30"/>
      <c r="E12" s="30"/>
      <c r="F12" s="30"/>
      <c r="G12" s="30"/>
      <c r="H12" s="30"/>
      <c r="I12" s="30"/>
      <c r="J12" s="30"/>
      <c r="K12" s="30"/>
      <c r="L12" s="30"/>
      <c r="M12" s="30"/>
      <c r="N12" s="30"/>
      <c r="O12" s="30"/>
      <c r="P12" s="30"/>
      <c r="Q12" s="30"/>
      <c r="R12" s="30"/>
      <c r="S12" s="146"/>
      <c r="T12" s="189"/>
      <c r="U12" s="146"/>
      <c r="V12" s="168"/>
      <c r="W12" s="230"/>
      <c r="X12" s="230"/>
      <c r="Y12" s="230"/>
      <c r="Z12" s="230"/>
      <c r="AA12" s="224"/>
      <c r="AB12" s="197"/>
      <c r="AC12" s="206"/>
    </row>
    <row r="13" spans="1:29" x14ac:dyDescent="0.2">
      <c r="A13" s="17" t="str">
        <f>IF(desc!$B$1=1,desc!$A64,IF(desc!$B$1=2,desc!$B64,IF(desc!$B$1=3,desc!$C64,desc!$D64)))</f>
        <v>Total number of calls established (in millions of units)</v>
      </c>
      <c r="B13" s="28">
        <v>2</v>
      </c>
      <c r="C13" s="28">
        <v>5</v>
      </c>
      <c r="D13" s="28">
        <v>6</v>
      </c>
      <c r="E13" s="28">
        <v>7</v>
      </c>
      <c r="F13" s="28">
        <v>7</v>
      </c>
      <c r="G13" s="28">
        <v>18</v>
      </c>
      <c r="H13" s="28">
        <v>8</v>
      </c>
      <c r="I13" s="28">
        <v>10</v>
      </c>
      <c r="J13" s="28">
        <v>9</v>
      </c>
      <c r="K13" s="28">
        <v>10</v>
      </c>
      <c r="L13" s="28">
        <v>9</v>
      </c>
      <c r="M13" s="28">
        <v>10</v>
      </c>
      <c r="N13" s="28">
        <v>12.965591999999999</v>
      </c>
      <c r="O13" s="28">
        <v>14.500900000000001</v>
      </c>
      <c r="P13" s="28">
        <v>15.018721999999999</v>
      </c>
      <c r="Q13" s="28">
        <v>15.899239999999999</v>
      </c>
      <c r="R13" s="28">
        <v>16.525465000000001</v>
      </c>
      <c r="S13" s="28">
        <v>17.802808000000006</v>
      </c>
      <c r="T13" s="28">
        <v>18.310000000000002</v>
      </c>
      <c r="U13" s="142">
        <v>19.947292000000001</v>
      </c>
      <c r="V13" s="183">
        <v>20.372498000000007</v>
      </c>
      <c r="W13" s="186">
        <v>23.301812999999999</v>
      </c>
      <c r="X13" s="186">
        <v>33.220864000000006</v>
      </c>
      <c r="Y13" s="186">
        <v>32.4</v>
      </c>
      <c r="Z13" s="186">
        <v>27.95</v>
      </c>
      <c r="AA13" s="225">
        <v>26.696000000000002</v>
      </c>
      <c r="AB13" s="210"/>
      <c r="AC13" s="131">
        <f t="shared" ref="AC13:AC15" si="0">(AA13-Z13)/Z13</f>
        <v>-4.4865831842575948E-2</v>
      </c>
    </row>
    <row r="14" spans="1:29" x14ac:dyDescent="0.2">
      <c r="A14" s="71" t="str">
        <f>IF(desc!$B$1=1,desc!$A65,IF(desc!$B$1=2,desc!$B65,IF(desc!$B$1=3,desc!$C65,desc!$D65)))</f>
        <v>Total duration of calls established (in millions of minutes)</v>
      </c>
      <c r="B14" s="41">
        <v>6</v>
      </c>
      <c r="C14" s="41">
        <v>13</v>
      </c>
      <c r="D14" s="41">
        <v>16</v>
      </c>
      <c r="E14" s="41">
        <v>22</v>
      </c>
      <c r="F14" s="41">
        <v>19</v>
      </c>
      <c r="G14" s="41">
        <v>24</v>
      </c>
      <c r="H14" s="41">
        <v>21</v>
      </c>
      <c r="I14" s="41">
        <v>23</v>
      </c>
      <c r="J14" s="41">
        <v>23</v>
      </c>
      <c r="K14" s="41">
        <v>25</v>
      </c>
      <c r="L14" s="41">
        <v>24</v>
      </c>
      <c r="M14" s="41">
        <v>28</v>
      </c>
      <c r="N14" s="41">
        <v>37.932114649999995</v>
      </c>
      <c r="O14" s="41">
        <v>45.368500000000012</v>
      </c>
      <c r="P14" s="41">
        <v>48.912791000000013</v>
      </c>
      <c r="Q14" s="41">
        <v>53.966766</v>
      </c>
      <c r="R14" s="41">
        <v>59.978334000000004</v>
      </c>
      <c r="S14" s="41">
        <v>68.846191999999988</v>
      </c>
      <c r="T14" s="41">
        <v>72.959999999999994</v>
      </c>
      <c r="U14" s="147">
        <v>80.539475999999993</v>
      </c>
      <c r="V14" s="184">
        <v>84.70980200000001</v>
      </c>
      <c r="W14" s="187">
        <v>116.90620799999999</v>
      </c>
      <c r="X14" s="187">
        <v>171.07771899999995</v>
      </c>
      <c r="Y14" s="187">
        <v>172.29</v>
      </c>
      <c r="Z14" s="187">
        <v>152.749</v>
      </c>
      <c r="AA14" s="226">
        <v>143.31299999999999</v>
      </c>
      <c r="AB14" s="125"/>
      <c r="AC14" s="131">
        <f t="shared" si="0"/>
        <v>-6.1774545168871854E-2</v>
      </c>
    </row>
    <row r="15" spans="1:29" x14ac:dyDescent="0.2">
      <c r="A15" s="17" t="str">
        <f>IF(desc!$B$1=1,desc!$A66,IF(desc!$B$1=2,desc!$B66,IF(desc!$B$1=3,desc!$C66,desc!$D66)))</f>
        <v>Average duration of calls established (in minutes)</v>
      </c>
      <c r="B15" s="58">
        <v>2.9</v>
      </c>
      <c r="C15" s="59">
        <v>2.84</v>
      </c>
      <c r="D15" s="59">
        <v>2.84</v>
      </c>
      <c r="E15" s="59">
        <v>3.02</v>
      </c>
      <c r="F15" s="59">
        <v>2.86</v>
      </c>
      <c r="G15" s="59">
        <v>1.33</v>
      </c>
      <c r="H15" s="59">
        <v>2.8</v>
      </c>
      <c r="I15" s="59">
        <v>2.33</v>
      </c>
      <c r="J15" s="59">
        <v>2.4500000000000002</v>
      </c>
      <c r="K15" s="59">
        <v>2.59</v>
      </c>
      <c r="L15" s="59">
        <v>2.58</v>
      </c>
      <c r="M15" s="59">
        <v>2.69</v>
      </c>
      <c r="N15" s="59">
        <v>2.9255983567892616</v>
      </c>
      <c r="O15" s="59">
        <v>3.1286678757870208</v>
      </c>
      <c r="P15" s="59">
        <v>3.256787827885756</v>
      </c>
      <c r="Q15" s="59">
        <v>3.3942984696123841</v>
      </c>
      <c r="R15" s="59">
        <v>3.6294490956835408</v>
      </c>
      <c r="S15" s="59">
        <v>3.8671535411717053</v>
      </c>
      <c r="T15" s="59">
        <v>3.9847078099399229</v>
      </c>
      <c r="U15" s="145">
        <v>4.0376145293305976</v>
      </c>
      <c r="V15" s="185">
        <v>4.1580468924331218</v>
      </c>
      <c r="W15" s="169">
        <v>5.0170434377788542</v>
      </c>
      <c r="X15" s="169">
        <v>5.1497070937107452</v>
      </c>
      <c r="Y15" s="169">
        <v>5.32</v>
      </c>
      <c r="Z15" s="169">
        <v>5.4649999999999999</v>
      </c>
      <c r="AA15" s="227">
        <v>5.3680000000000003</v>
      </c>
      <c r="AB15" s="114"/>
      <c r="AC15" s="131">
        <f t="shared" si="0"/>
        <v>-1.7749313815187472E-2</v>
      </c>
    </row>
    <row r="16" spans="1:29" x14ac:dyDescent="0.2">
      <c r="A16" s="25" t="str">
        <f>IF(desc!$B$1=1,desc!$A67,IF(desc!$B$1=2,desc!$B67,IF(desc!$B$1=3,desc!$C67,desc!$D67)))</f>
        <v>Total</v>
      </c>
      <c r="B16" s="37"/>
      <c r="C16" s="39"/>
      <c r="D16" s="39"/>
      <c r="E16" s="39"/>
      <c r="F16" s="39"/>
      <c r="G16" s="30"/>
      <c r="H16" s="30"/>
      <c r="I16" s="30"/>
      <c r="J16" s="30"/>
      <c r="K16" s="30"/>
      <c r="L16" s="30"/>
      <c r="M16" s="30"/>
      <c r="N16" s="30"/>
      <c r="O16" s="30"/>
      <c r="P16" s="30"/>
      <c r="Q16" s="30"/>
      <c r="R16" s="30"/>
      <c r="S16" s="146"/>
      <c r="T16" s="146"/>
      <c r="U16" s="146"/>
      <c r="V16" s="183"/>
      <c r="W16" s="186"/>
      <c r="X16" s="186"/>
      <c r="Y16" s="186"/>
      <c r="Z16" s="186"/>
      <c r="AA16" s="225"/>
      <c r="AB16" s="89"/>
      <c r="AC16" s="131"/>
    </row>
    <row r="17" spans="1:29" x14ac:dyDescent="0.2">
      <c r="A17" s="71" t="str">
        <f>IF(desc!$B$1=1,desc!$A68,IF(desc!$B$1=2,desc!$B68,IF(desc!$B$1=3,desc!$C68,desc!$D68)))</f>
        <v>Total number of calls established (in millions of units)</v>
      </c>
      <c r="B17" s="31">
        <v>363</v>
      </c>
      <c r="C17" s="31">
        <v>344</v>
      </c>
      <c r="D17" s="31">
        <v>524</v>
      </c>
      <c r="E17" s="31">
        <v>1032</v>
      </c>
      <c r="F17" s="31">
        <v>845</v>
      </c>
      <c r="G17" s="28">
        <v>689</v>
      </c>
      <c r="H17" s="28">
        <v>498</v>
      </c>
      <c r="I17" s="28">
        <v>379</v>
      </c>
      <c r="J17" s="28">
        <v>267</v>
      </c>
      <c r="K17" s="28">
        <v>213</v>
      </c>
      <c r="L17" s="28">
        <v>180</v>
      </c>
      <c r="M17" s="28">
        <v>188</v>
      </c>
      <c r="N17" s="28">
        <v>165.37688900000006</v>
      </c>
      <c r="O17" s="28">
        <v>123.78486700000001</v>
      </c>
      <c r="P17" s="28">
        <v>107.54497499999998</v>
      </c>
      <c r="Q17" s="28">
        <v>84.892371099999991</v>
      </c>
      <c r="R17" s="28">
        <v>82.26632699999999</v>
      </c>
      <c r="S17" s="28">
        <v>75.754671999999999</v>
      </c>
      <c r="T17" s="28">
        <v>59.406594000000027</v>
      </c>
      <c r="U17" s="142">
        <v>43.377285000000001</v>
      </c>
      <c r="V17" s="186">
        <v>35.570162000000003</v>
      </c>
      <c r="W17" s="186">
        <v>43.474294</v>
      </c>
      <c r="X17" s="186">
        <v>53.847910000000013</v>
      </c>
      <c r="Y17" s="186">
        <v>52.46</v>
      </c>
      <c r="Z17" s="186">
        <v>42.378999999999998</v>
      </c>
      <c r="AA17" s="225">
        <v>37.505000000000003</v>
      </c>
      <c r="AB17" s="115"/>
      <c r="AC17" s="131">
        <f t="shared" ref="AC17:AC19" si="1">(AA17-Z17)/Z17</f>
        <v>-0.11500979258595048</v>
      </c>
    </row>
    <row r="18" spans="1:29" x14ac:dyDescent="0.2">
      <c r="A18" s="71" t="str">
        <f>IF(desc!$B$1=1,desc!$A69,IF(desc!$B$1=2,desc!$B69,IF(desc!$B$1=3,desc!$C69,desc!$D69)))</f>
        <v>Total duration of calls established (in millions of minutes)</v>
      </c>
      <c r="B18" s="51">
        <v>1028</v>
      </c>
      <c r="C18" s="51">
        <v>1746</v>
      </c>
      <c r="D18" s="51">
        <v>4903</v>
      </c>
      <c r="E18" s="51">
        <v>11203</v>
      </c>
      <c r="F18" s="51">
        <v>9408</v>
      </c>
      <c r="G18" s="41">
        <v>7795</v>
      </c>
      <c r="H18" s="41">
        <v>5815</v>
      </c>
      <c r="I18" s="41">
        <v>3755</v>
      </c>
      <c r="J18" s="41">
        <v>1899</v>
      </c>
      <c r="K18" s="41">
        <v>1369</v>
      </c>
      <c r="L18" s="41">
        <v>917</v>
      </c>
      <c r="M18" s="41">
        <v>922</v>
      </c>
      <c r="N18" s="41">
        <v>793.71084565000001</v>
      </c>
      <c r="O18" s="41">
        <v>548.43905910000001</v>
      </c>
      <c r="P18" s="41">
        <v>485.79335257999998</v>
      </c>
      <c r="Q18" s="41">
        <v>351.64358018000007</v>
      </c>
      <c r="R18" s="41">
        <v>297.25751600000007</v>
      </c>
      <c r="S18" s="41">
        <v>256.390789083333</v>
      </c>
      <c r="T18" s="41">
        <v>212.80310354336694</v>
      </c>
      <c r="U18" s="147">
        <v>186.34823478329997</v>
      </c>
      <c r="V18" s="187">
        <v>147.59629600000005</v>
      </c>
      <c r="W18" s="187">
        <v>203.43765400000001</v>
      </c>
      <c r="X18" s="187">
        <v>283.69585399999994</v>
      </c>
      <c r="Y18" s="187">
        <v>275.97000000000003</v>
      </c>
      <c r="Z18" s="187">
        <v>231.828</v>
      </c>
      <c r="AA18" s="226">
        <v>202.244</v>
      </c>
      <c r="AB18" s="117"/>
      <c r="AC18" s="131">
        <f t="shared" si="1"/>
        <v>-0.12761185016477736</v>
      </c>
    </row>
    <row r="19" spans="1:29" x14ac:dyDescent="0.2">
      <c r="A19" s="42" t="str">
        <f>IF(desc!$B$1=1,desc!$A70,IF(desc!$B$1=2,desc!$B70,IF(desc!$B$1=3,desc!$C70,desc!$D70)))</f>
        <v>Average duration of calls established (in minutes)</v>
      </c>
      <c r="B19" s="69">
        <v>2.83</v>
      </c>
      <c r="C19" s="69">
        <v>5.07</v>
      </c>
      <c r="D19" s="69">
        <v>9.36</v>
      </c>
      <c r="E19" s="69">
        <v>10.86</v>
      </c>
      <c r="F19" s="69">
        <v>11.13</v>
      </c>
      <c r="G19" s="70">
        <v>11.32</v>
      </c>
      <c r="H19" s="70">
        <v>11.68</v>
      </c>
      <c r="I19" s="70">
        <v>9.91</v>
      </c>
      <c r="J19" s="70">
        <v>7.11</v>
      </c>
      <c r="K19" s="70">
        <v>6.43</v>
      </c>
      <c r="L19" s="70">
        <v>5.09</v>
      </c>
      <c r="M19" s="70">
        <v>4.9000000000000004</v>
      </c>
      <c r="N19" s="70">
        <v>4.7994060745089948</v>
      </c>
      <c r="O19" s="70">
        <v>4.4305824483375664</v>
      </c>
      <c r="P19" s="70">
        <v>4.5171180948249798</v>
      </c>
      <c r="Q19" s="70">
        <v>4.1422282782722286</v>
      </c>
      <c r="R19" s="70">
        <v>3.6133558752416417</v>
      </c>
      <c r="S19" s="70">
        <v>3.3844881419766826</v>
      </c>
      <c r="T19" s="70">
        <v>3.5821461762875488</v>
      </c>
      <c r="U19" s="148">
        <v>4.295986592597945</v>
      </c>
      <c r="V19" s="188">
        <v>4.1494412086174934</v>
      </c>
      <c r="W19" s="231">
        <v>4.6794929895813837</v>
      </c>
      <c r="X19" s="231">
        <v>5.2684654613335944</v>
      </c>
      <c r="Y19" s="231">
        <v>5.26</v>
      </c>
      <c r="Z19" s="231">
        <v>5.47</v>
      </c>
      <c r="AA19" s="144">
        <v>5.3920000000000003</v>
      </c>
      <c r="AB19" s="114"/>
      <c r="AC19" s="175">
        <f t="shared" si="1"/>
        <v>-1.4259597806215614E-2</v>
      </c>
    </row>
    <row r="20" spans="1:29" x14ac:dyDescent="0.2">
      <c r="A20" s="8" t="str">
        <f>IF(desc!$B$1=1,desc!$A71,IF(desc!$B$1=2,desc!$B71,IF(desc!$B$1=3,desc!$C71,desc!$D71)))</f>
        <v>Note:</v>
      </c>
      <c r="B20" s="40"/>
      <c r="C20" s="40"/>
      <c r="D20" s="40"/>
      <c r="E20" s="40"/>
      <c r="F20" s="40"/>
      <c r="G20" s="40"/>
      <c r="H20" s="40"/>
      <c r="I20" s="40"/>
      <c r="J20" s="40"/>
      <c r="K20" s="40"/>
      <c r="L20" s="40"/>
      <c r="M20" s="40"/>
      <c r="N20" s="40"/>
      <c r="O20" s="40"/>
      <c r="P20" s="40"/>
      <c r="Q20" s="40"/>
      <c r="AB20" s="82"/>
    </row>
    <row r="21" spans="1:29" ht="33.75" x14ac:dyDescent="0.2">
      <c r="A21" s="8" t="str">
        <f>IF(desc!$B$1=1,desc!$A72,IF(desc!$B$1=2,desc!$B72,IF(desc!$B$1=3,desc!$C72,desc!$D72)))</f>
        <v>in this table the sums do not always correspond exactly with their constituent elements. These small differences are due to rounding up or down.</v>
      </c>
      <c r="B21" s="40"/>
      <c r="C21" s="40"/>
      <c r="D21" s="40"/>
      <c r="E21" s="40"/>
      <c r="F21" s="40"/>
      <c r="G21" s="40"/>
      <c r="H21" s="40"/>
      <c r="I21" s="40"/>
      <c r="J21" s="40"/>
      <c r="K21" s="40"/>
      <c r="L21" s="40"/>
      <c r="M21" s="40"/>
      <c r="N21" s="40"/>
      <c r="O21" s="40"/>
      <c r="P21" s="40"/>
      <c r="Q21" s="40"/>
      <c r="AB21" s="82"/>
    </row>
    <row r="22" spans="1:29" x14ac:dyDescent="0.2">
      <c r="A22" s="8" t="str">
        <f>IF(desc!$B$1=1,desc!$A73,IF(desc!$B$1=2,desc!$B73,IF(desc!$B$1=3,desc!$C73,desc!$D73)))</f>
        <v>... Unknown (not been gathered).</v>
      </c>
      <c r="B22" s="40"/>
      <c r="C22" s="40"/>
      <c r="D22" s="40"/>
      <c r="E22" s="40"/>
      <c r="F22" s="40"/>
      <c r="G22" s="40"/>
      <c r="H22" s="40"/>
      <c r="I22" s="40"/>
      <c r="J22" s="40"/>
      <c r="K22" s="40"/>
      <c r="L22" s="40"/>
      <c r="M22" s="40"/>
      <c r="N22" s="40"/>
      <c r="O22" s="40"/>
      <c r="P22" s="40"/>
      <c r="Q22" s="40"/>
      <c r="AB22" s="82"/>
    </row>
    <row r="23" spans="1:29" x14ac:dyDescent="0.2">
      <c r="A23" s="18" t="str">
        <f>IF(desc!$B$1=1,desc!$A$127,IF(desc!$B$1=2,desc!$B$127,IF(desc!$B$1=3,desc!$C$127,desc!$D$127)))</f>
        <v>Source: OFCOM - Telecommunications statistics</v>
      </c>
    </row>
    <row r="24" spans="1:29" x14ac:dyDescent="0.2">
      <c r="A24" s="18" t="str">
        <f>IF(desc!$B$1=1,desc!$A$128,IF(desc!$B$1=2,desc!$B$128,IF(desc!$B$1=3,desc!$C$128,desc!$D$128)))</f>
        <v>© OFCOM 2025</v>
      </c>
    </row>
    <row r="25" spans="1:29" x14ac:dyDescent="0.2">
      <c r="A25" s="18"/>
    </row>
    <row r="26" spans="1:29" ht="22.5" x14ac:dyDescent="0.2">
      <c r="A26" s="18" t="str">
        <f>IF(desc!$B$1=1,desc!$A$129,IF(desc!$B$1=2,desc!$B$129,IF(desc!$B$1=3,desc!$C$129,desc!$D$129)))</f>
        <v>Information: Federal Office of Communications, Economics and Statistics Section, Telecomstatistics@bakom.admin.ch, 058 460 55 88</v>
      </c>
      <c r="N26" s="35"/>
      <c r="O26" s="35"/>
      <c r="P26" s="114"/>
      <c r="Q26" s="35"/>
      <c r="R26" s="35"/>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dimension ref="A1:AC22"/>
  <sheetViews>
    <sheetView showGridLines="0" zoomScaleNormal="100" workbookViewId="0">
      <pane xSplit="1" ySplit="4" topLeftCell="W5" activePane="bottomRight" state="frozen"/>
      <selection pane="topRight" activeCell="B1" sqref="B1"/>
      <selection pane="bottomLeft" activeCell="A7" sqref="A7"/>
      <selection pane="bottomRight" activeCell="A142" sqref="A142"/>
    </sheetView>
  </sheetViews>
  <sheetFormatPr baseColWidth="10" defaultColWidth="11.5703125" defaultRowHeight="12.75" x14ac:dyDescent="0.2"/>
  <cols>
    <col min="1" max="1" width="54.7109375" style="3" customWidth="1"/>
    <col min="2" max="13" width="11.5703125" style="3" customWidth="1"/>
    <col min="14" max="16384" width="11.5703125" style="3"/>
  </cols>
  <sheetData>
    <row r="1" spans="1:29" ht="41.25" customHeight="1" x14ac:dyDescent="0.2">
      <c r="A1" s="106" t="str">
        <f>IF(desc!$B$1=1,desc!$A75,IF(desc!$B$1=2,desc!$B75,IF(desc!$B$1=3,desc!$C75,desc!$D75)))</f>
        <v>Table SFM3C: 090x service numbers (Premium Rate Service) on fixed and mobile connections</v>
      </c>
    </row>
    <row r="2" spans="1:29" ht="34.5" customHeight="1" x14ac:dyDescent="0.2">
      <c r="A2" s="106" t="str">
        <f>IF(desc!$B$1=1,desc!$A76,IF(desc!$B$1=2,desc!$B76,IF(desc!$B$1=3,desc!$C76,desc!$D76)))</f>
        <v>Total number of calls established and total duration of calls established for the period from 01.01 to 31.12</v>
      </c>
      <c r="B2" s="4"/>
      <c r="C2" s="4"/>
      <c r="D2" s="4"/>
      <c r="E2" s="4"/>
      <c r="F2" s="4"/>
      <c r="G2" s="4"/>
      <c r="H2" s="4"/>
      <c r="I2" s="4"/>
      <c r="J2" s="4"/>
      <c r="K2" s="4"/>
      <c r="L2" s="4"/>
      <c r="M2" s="4"/>
      <c r="N2" s="4"/>
      <c r="O2" s="4"/>
      <c r="P2" s="4"/>
      <c r="Q2" s="4"/>
    </row>
    <row r="3" spans="1:29" ht="4.9000000000000004" customHeight="1" x14ac:dyDescent="0.2">
      <c r="A3" s="6"/>
      <c r="B3" s="4"/>
      <c r="C3" s="4"/>
      <c r="D3" s="4"/>
      <c r="E3" s="4"/>
      <c r="F3" s="4"/>
      <c r="G3" s="4"/>
      <c r="H3" s="4"/>
      <c r="I3" s="4"/>
      <c r="J3" s="4"/>
      <c r="K3" s="4"/>
      <c r="L3" s="4"/>
      <c r="M3" s="4"/>
      <c r="N3" s="4"/>
      <c r="O3" s="4"/>
      <c r="P3" s="4"/>
      <c r="Q3" s="4"/>
      <c r="W3" s="139"/>
    </row>
    <row r="4" spans="1:29" ht="13.15" customHeight="1" x14ac:dyDescent="0.2">
      <c r="A4" s="27"/>
      <c r="B4" s="5">
        <v>1999</v>
      </c>
      <c r="C4" s="5">
        <v>2000</v>
      </c>
      <c r="D4" s="5">
        <v>2001</v>
      </c>
      <c r="E4" s="5">
        <v>2002</v>
      </c>
      <c r="F4" s="5">
        <v>2003</v>
      </c>
      <c r="G4" s="5">
        <v>2004</v>
      </c>
      <c r="H4" s="5">
        <v>2005</v>
      </c>
      <c r="I4" s="5">
        <v>2006</v>
      </c>
      <c r="J4" s="5">
        <v>2007</v>
      </c>
      <c r="K4" s="5">
        <v>2008</v>
      </c>
      <c r="L4" s="5">
        <v>2009</v>
      </c>
      <c r="M4" s="5">
        <v>2010</v>
      </c>
      <c r="N4" s="5">
        <v>2011</v>
      </c>
      <c r="O4" s="5">
        <v>2012</v>
      </c>
      <c r="P4" s="5">
        <v>2013</v>
      </c>
      <c r="Q4" s="5">
        <v>2014</v>
      </c>
      <c r="R4" s="5">
        <v>2015</v>
      </c>
      <c r="S4" s="5">
        <v>2016</v>
      </c>
      <c r="T4" s="5">
        <v>2017</v>
      </c>
      <c r="U4" s="196">
        <v>2018</v>
      </c>
      <c r="V4" s="190">
        <v>2019</v>
      </c>
      <c r="W4" s="198">
        <v>2020</v>
      </c>
      <c r="X4" s="198">
        <v>2021</v>
      </c>
      <c r="Y4" s="198">
        <v>2022</v>
      </c>
      <c r="Z4" s="198">
        <v>2023</v>
      </c>
      <c r="AA4" s="133">
        <v>2024</v>
      </c>
      <c r="AC4" s="43" t="str">
        <f>IF(desc!$B$1=1,desc!$A91,IF(desc!$B$1=2,desc!$B91,IF(desc!$B$1=3,desc!$C91,desc!$D91)))</f>
        <v>Var. 23-24</v>
      </c>
    </row>
    <row r="5" spans="1:29" x14ac:dyDescent="0.2">
      <c r="A5" s="25" t="str">
        <f>IF(desc!$B$1=1,desc!$A77,IF(desc!$B$1=2,desc!$B77,IF(desc!$B$1=3,desc!$C77,desc!$D77)))</f>
        <v>On fixed networks</v>
      </c>
      <c r="B5" s="66"/>
      <c r="C5" s="67"/>
      <c r="D5" s="67"/>
      <c r="E5" s="67"/>
      <c r="F5" s="67"/>
      <c r="G5" s="67"/>
      <c r="H5" s="67"/>
      <c r="I5" s="67"/>
      <c r="J5" s="67"/>
      <c r="K5" s="67"/>
      <c r="L5" s="67"/>
      <c r="M5" s="67"/>
      <c r="N5" s="67"/>
      <c r="O5" s="67"/>
      <c r="P5" s="67"/>
      <c r="Q5" s="67"/>
      <c r="R5" s="194"/>
      <c r="S5" s="195"/>
      <c r="T5" s="195"/>
      <c r="U5" s="195"/>
      <c r="V5" s="191"/>
      <c r="W5" s="237"/>
      <c r="X5" s="237"/>
      <c r="Y5" s="237"/>
      <c r="Z5" s="237"/>
      <c r="AA5" s="130"/>
      <c r="AC5" s="127"/>
    </row>
    <row r="6" spans="1:29" x14ac:dyDescent="0.2">
      <c r="A6" s="17" t="str">
        <f>IF(desc!$B$1=1,desc!$A78,IF(desc!$B$1=2,desc!$B78,IF(desc!$B$1=3,desc!$C78,desc!$D78)))</f>
        <v>Total number of calls established (in millions of units)</v>
      </c>
      <c r="B6" s="23">
        <v>37</v>
      </c>
      <c r="C6" s="23">
        <v>55</v>
      </c>
      <c r="D6" s="79">
        <v>37.711600000000004</v>
      </c>
      <c r="E6" s="23">
        <v>50</v>
      </c>
      <c r="F6" s="23">
        <v>64.222307999999998</v>
      </c>
      <c r="G6" s="23">
        <v>51.954000000000001</v>
      </c>
      <c r="H6" s="23">
        <v>74.199585999999996</v>
      </c>
      <c r="I6" s="23">
        <v>81.450713999999991</v>
      </c>
      <c r="J6" s="23">
        <v>102.79582300000004</v>
      </c>
      <c r="K6" s="23">
        <v>86.41077999999996</v>
      </c>
      <c r="L6" s="23">
        <v>64.275505999999979</v>
      </c>
      <c r="M6" s="23">
        <v>84.076192999999989</v>
      </c>
      <c r="N6" s="23">
        <v>76.18156900000001</v>
      </c>
      <c r="O6" s="23">
        <v>75.685939300000001</v>
      </c>
      <c r="P6" s="23">
        <v>45.867917300000009</v>
      </c>
      <c r="Q6" s="23">
        <v>40.844909300000019</v>
      </c>
      <c r="R6" s="23">
        <v>29.442643000000011</v>
      </c>
      <c r="S6" s="23">
        <v>33.643437000000013</v>
      </c>
      <c r="T6" s="23">
        <v>13.178826599999997</v>
      </c>
      <c r="U6" s="151">
        <v>14.544982999999997</v>
      </c>
      <c r="V6" s="186">
        <v>10.929578999999997</v>
      </c>
      <c r="W6" s="238">
        <v>10.328813000000004</v>
      </c>
      <c r="X6" s="238">
        <v>11.280968999999999</v>
      </c>
      <c r="Y6" s="238">
        <v>10.029999999999999</v>
      </c>
      <c r="Z6" s="238">
        <v>7.9050000000000002</v>
      </c>
      <c r="AA6" s="232">
        <v>4.9429999999999996</v>
      </c>
      <c r="AB6" s="35"/>
      <c r="AC6" s="131">
        <f>(AA6-Z6)/Z6</f>
        <v>-0.37469955724225179</v>
      </c>
    </row>
    <row r="7" spans="1:29" ht="13.15" customHeight="1" x14ac:dyDescent="0.2">
      <c r="A7" s="17" t="str">
        <f>IF(desc!$B$1=1,desc!$A79,IF(desc!$B$1=2,desc!$B79,IF(desc!$B$1=3,desc!$C79,desc!$D79)))</f>
        <v>Total duration of calls established (in millions of minutes)</v>
      </c>
      <c r="B7" s="80">
        <v>82</v>
      </c>
      <c r="C7" s="80">
        <v>103</v>
      </c>
      <c r="D7" s="80">
        <v>100.67079999999999</v>
      </c>
      <c r="E7" s="80">
        <v>139</v>
      </c>
      <c r="F7" s="24">
        <v>137.06583599999999</v>
      </c>
      <c r="G7" s="24">
        <v>90.811999999999998</v>
      </c>
      <c r="H7" s="24">
        <v>233.245643</v>
      </c>
      <c r="I7" s="24">
        <v>251.03540599999999</v>
      </c>
      <c r="J7" s="24">
        <v>280.92263400000013</v>
      </c>
      <c r="K7" s="24">
        <v>279.72792699999991</v>
      </c>
      <c r="L7" s="24">
        <v>264.07166299999994</v>
      </c>
      <c r="M7" s="24">
        <v>409.06926599999997</v>
      </c>
      <c r="N7" s="24">
        <v>398.1309399999999</v>
      </c>
      <c r="O7" s="24">
        <v>292.38412336700009</v>
      </c>
      <c r="P7" s="24">
        <v>234.84628053000003</v>
      </c>
      <c r="Q7" s="24">
        <v>218.94154121</v>
      </c>
      <c r="R7" s="24">
        <v>151.47261799999998</v>
      </c>
      <c r="S7" s="24">
        <v>131.67546736666628</v>
      </c>
      <c r="T7" s="24">
        <v>93.606542763300013</v>
      </c>
      <c r="U7" s="152">
        <v>55.955257983300008</v>
      </c>
      <c r="V7" s="187">
        <v>26.320644033299999</v>
      </c>
      <c r="W7" s="238">
        <v>31.849818000000003</v>
      </c>
      <c r="X7" s="238">
        <v>29.610160999999998</v>
      </c>
      <c r="Y7" s="238">
        <v>20.96</v>
      </c>
      <c r="Z7" s="238">
        <v>15.593999999999999</v>
      </c>
      <c r="AA7" s="232">
        <v>15.215</v>
      </c>
      <c r="AB7" s="33"/>
      <c r="AC7" s="131">
        <f>(AA7-Z7)/Z7</f>
        <v>-2.4304219571630085E-2</v>
      </c>
    </row>
    <row r="8" spans="1:29" ht="13.15" customHeight="1" x14ac:dyDescent="0.2">
      <c r="A8" s="17" t="str">
        <f>IF(desc!$B$1=1,desc!$A80,IF(desc!$B$1=2,desc!$B80,IF(desc!$B$1=3,desc!$C80,desc!$D80)))</f>
        <v>Average duration of calls established (in minutes)</v>
      </c>
      <c r="B8" s="81">
        <v>2.2200000000000002</v>
      </c>
      <c r="C8" s="81">
        <v>1.87</v>
      </c>
      <c r="D8" s="81">
        <v>2.78</v>
      </c>
      <c r="E8" s="81">
        <v>2.77</v>
      </c>
      <c r="F8" s="64">
        <v>1.95</v>
      </c>
      <c r="G8" s="64">
        <v>1.7479308619163105</v>
      </c>
      <c r="H8" s="64">
        <v>3.143489816776067</v>
      </c>
      <c r="I8" s="64">
        <v>3.0820528595980146</v>
      </c>
      <c r="J8" s="64">
        <v>2.7328214882816786</v>
      </c>
      <c r="K8" s="64">
        <v>3.2371878485531553</v>
      </c>
      <c r="L8" s="64">
        <v>4.1084338254762249</v>
      </c>
      <c r="M8" s="64">
        <v>4.8654589534043247</v>
      </c>
      <c r="N8" s="64">
        <v>5.2260795521289385</v>
      </c>
      <c r="O8" s="64">
        <v>3.8631234027242902</v>
      </c>
      <c r="P8" s="64">
        <v>5.1200554626010888</v>
      </c>
      <c r="Q8" s="64">
        <v>5.3603140504464264</v>
      </c>
      <c r="R8" s="64">
        <v>5.1446678207523666</v>
      </c>
      <c r="S8" s="64">
        <v>3.9138530158695213</v>
      </c>
      <c r="T8" s="64">
        <v>7.1027979655867108</v>
      </c>
      <c r="U8" s="153">
        <v>3.8470487028620122</v>
      </c>
      <c r="V8" s="169">
        <v>2.4082029173584827</v>
      </c>
      <c r="W8" s="239">
        <v>3.0835893727575465</v>
      </c>
      <c r="X8" s="239">
        <v>2.6247887925230535</v>
      </c>
      <c r="Y8" s="239">
        <v>2.09</v>
      </c>
      <c r="Z8" s="239">
        <v>1.9730000000000001</v>
      </c>
      <c r="AA8" s="233">
        <v>3.0779999999999998</v>
      </c>
      <c r="AB8" s="40"/>
      <c r="AC8" s="131">
        <f>(AA8-Z8)/Z8</f>
        <v>0.5600608210846425</v>
      </c>
    </row>
    <row r="9" spans="1:29" x14ac:dyDescent="0.2">
      <c r="A9" s="25" t="str">
        <f>IF(desc!$B$1=1,desc!$A81,IF(desc!$B$1=2,desc!$B81,IF(desc!$B$1=3,desc!$C81,desc!$D81)))</f>
        <v>On mobile networks</v>
      </c>
      <c r="B9" s="68"/>
      <c r="C9" s="104"/>
      <c r="D9" s="26"/>
      <c r="E9" s="26"/>
      <c r="F9" s="26"/>
      <c r="G9" s="26"/>
      <c r="H9" s="26"/>
      <c r="I9" s="26"/>
      <c r="J9" s="26"/>
      <c r="K9" s="26"/>
      <c r="L9" s="26"/>
      <c r="M9" s="26"/>
      <c r="N9" s="26"/>
      <c r="O9" s="26"/>
      <c r="P9" s="26"/>
      <c r="Q9" s="26"/>
      <c r="R9" s="154"/>
      <c r="S9" s="154"/>
      <c r="T9" s="154"/>
      <c r="U9" s="154"/>
      <c r="V9" s="186"/>
      <c r="W9" s="240"/>
      <c r="X9" s="240"/>
      <c r="Y9" s="240"/>
      <c r="Z9" s="240"/>
      <c r="AA9" s="234"/>
      <c r="AB9" s="35"/>
      <c r="AC9" s="123"/>
    </row>
    <row r="10" spans="1:29" x14ac:dyDescent="0.2">
      <c r="A10" s="17" t="str">
        <f>IF(desc!$B$1=1,desc!$A82,IF(desc!$B$1=2,desc!$B82,IF(desc!$B$1=3,desc!$C82,desc!$D82)))</f>
        <v>Total number of calls established (in millions of units)</v>
      </c>
      <c r="B10" s="79">
        <v>1</v>
      </c>
      <c r="C10" s="79">
        <v>6</v>
      </c>
      <c r="D10" s="79">
        <v>10</v>
      </c>
      <c r="E10" s="79">
        <v>10</v>
      </c>
      <c r="F10" s="79">
        <v>8</v>
      </c>
      <c r="G10" s="79">
        <v>12.021292000000001</v>
      </c>
      <c r="H10" s="79">
        <v>11.508388</v>
      </c>
      <c r="I10" s="79">
        <v>12.546758000000001</v>
      </c>
      <c r="J10" s="79">
        <v>15.167943000000001</v>
      </c>
      <c r="K10" s="23">
        <v>13.145385999999998</v>
      </c>
      <c r="L10" s="23">
        <v>13.260996</v>
      </c>
      <c r="M10" s="79">
        <v>11.96</v>
      </c>
      <c r="N10" s="79">
        <v>9.2238620000000004</v>
      </c>
      <c r="O10" s="79">
        <v>9.7772999999999985</v>
      </c>
      <c r="P10" s="79">
        <v>5.9976339999999997</v>
      </c>
      <c r="Q10" s="79">
        <v>6.2672220000000012</v>
      </c>
      <c r="R10" s="79">
        <v>5.7818219999999991</v>
      </c>
      <c r="S10" s="79">
        <v>5.7459369999999996</v>
      </c>
      <c r="T10" s="79">
        <v>5.68</v>
      </c>
      <c r="U10" s="155">
        <v>5.3828769999999997</v>
      </c>
      <c r="V10" s="192">
        <v>5.0127969999999999</v>
      </c>
      <c r="W10" s="238">
        <v>4.2849130000000004</v>
      </c>
      <c r="X10" s="238">
        <v>5.4253010000000002</v>
      </c>
      <c r="Y10" s="238">
        <v>5.48</v>
      </c>
      <c r="Z10" s="238">
        <v>4.319</v>
      </c>
      <c r="AA10" s="232">
        <v>3.4289999999999998</v>
      </c>
      <c r="AB10" s="35"/>
      <c r="AC10" s="131">
        <f>(AA10-Z10)/Z10</f>
        <v>-0.20606621903218342</v>
      </c>
    </row>
    <row r="11" spans="1:29" ht="13.15" customHeight="1" x14ac:dyDescent="0.2">
      <c r="A11" s="17" t="str">
        <f>IF(desc!$B$1=1,desc!$A83,IF(desc!$B$1=2,desc!$B83,IF(desc!$B$1=3,desc!$C83,desc!$D83)))</f>
        <v>Total duration of calls established (in millions of minutes)</v>
      </c>
      <c r="B11" s="24">
        <v>2</v>
      </c>
      <c r="C11" s="24">
        <v>14</v>
      </c>
      <c r="D11" s="24">
        <v>19</v>
      </c>
      <c r="E11" s="24">
        <v>19</v>
      </c>
      <c r="F11" s="24">
        <v>17</v>
      </c>
      <c r="G11" s="24">
        <v>17.021916000000001</v>
      </c>
      <c r="H11" s="24">
        <v>18.425727999999999</v>
      </c>
      <c r="I11" s="24">
        <v>23.378810000000001</v>
      </c>
      <c r="J11" s="24">
        <v>24.455646999999999</v>
      </c>
      <c r="K11" s="24">
        <v>23.621503000000004</v>
      </c>
      <c r="L11" s="24">
        <v>21.512783999999996</v>
      </c>
      <c r="M11" s="24">
        <v>25.673000000000002</v>
      </c>
      <c r="N11" s="24">
        <v>20.70637675</v>
      </c>
      <c r="O11" s="24">
        <v>20.805</v>
      </c>
      <c r="P11" s="24">
        <v>18.054442000000002</v>
      </c>
      <c r="Q11" s="24">
        <v>16.999473999999996</v>
      </c>
      <c r="R11" s="24">
        <v>17.162001999999998</v>
      </c>
      <c r="S11" s="24">
        <v>18.167859999999997</v>
      </c>
      <c r="T11" s="24">
        <v>17.670000000000002</v>
      </c>
      <c r="U11" s="152">
        <v>15.841474</v>
      </c>
      <c r="V11" s="187">
        <v>14.923762999999999</v>
      </c>
      <c r="W11" s="241">
        <v>12.918433</v>
      </c>
      <c r="X11" s="241">
        <v>16.349883999999999</v>
      </c>
      <c r="Y11" s="241">
        <v>15.05</v>
      </c>
      <c r="Z11" s="241">
        <v>13.388999999999999</v>
      </c>
      <c r="AA11" s="235">
        <v>12.896000000000001</v>
      </c>
      <c r="AB11" s="33"/>
      <c r="AC11" s="131">
        <f>(AA11-Z11)/Z11</f>
        <v>-3.682127119277008E-2</v>
      </c>
    </row>
    <row r="12" spans="1:29" x14ac:dyDescent="0.2">
      <c r="A12" s="17" t="str">
        <f>IF(desc!$B$1=1,desc!$A84,IF(desc!$B$1=2,desc!$B84,IF(desc!$B$1=3,desc!$C84,desc!$D84)))</f>
        <v>Average duration of calls established (in minutes)</v>
      </c>
      <c r="B12" s="64">
        <v>2.4</v>
      </c>
      <c r="C12" s="64">
        <v>2.23</v>
      </c>
      <c r="D12" s="64">
        <v>1.96</v>
      </c>
      <c r="E12" s="64">
        <v>1.97</v>
      </c>
      <c r="F12" s="64">
        <v>2.15</v>
      </c>
      <c r="G12" s="64">
        <v>1.4159805784602852</v>
      </c>
      <c r="H12" s="64">
        <v>1.6010694112850556</v>
      </c>
      <c r="I12" s="64">
        <v>1.8633347355547945</v>
      </c>
      <c r="J12" s="64">
        <v>1.6123245584454</v>
      </c>
      <c r="K12" s="64">
        <v>1.7969425165605641</v>
      </c>
      <c r="L12" s="64">
        <v>1.6222600474353506</v>
      </c>
      <c r="M12" s="64">
        <v>2.1465719063545152</v>
      </c>
      <c r="N12" s="64">
        <v>2.2448706138491663</v>
      </c>
      <c r="O12" s="64">
        <v>2.1278880672578322</v>
      </c>
      <c r="P12" s="64">
        <v>3.0102607128077508</v>
      </c>
      <c r="Q12" s="64">
        <v>2.7124416527769388</v>
      </c>
      <c r="R12" s="64">
        <v>2.9682688259859953</v>
      </c>
      <c r="S12" s="64">
        <v>3.1618620252884777</v>
      </c>
      <c r="T12" s="64">
        <v>3.1109154929577469</v>
      </c>
      <c r="U12" s="153">
        <v>2.9429381351273678</v>
      </c>
      <c r="V12" s="169">
        <v>2.9771329259892232</v>
      </c>
      <c r="W12" s="240">
        <v>3.0148647125390875</v>
      </c>
      <c r="X12" s="240">
        <v>3.013636294096862</v>
      </c>
      <c r="Y12" s="240">
        <v>2.75</v>
      </c>
      <c r="Z12" s="240">
        <v>3.1</v>
      </c>
      <c r="AA12" s="234">
        <v>3.7610000000000001</v>
      </c>
      <c r="AB12" s="40"/>
      <c r="AC12" s="131">
        <f>(AA12-Z12)/Z12</f>
        <v>0.2132258064516129</v>
      </c>
    </row>
    <row r="13" spans="1:29" x14ac:dyDescent="0.2">
      <c r="A13" s="25" t="str">
        <f>IF(desc!$B$1=1,desc!$A85,IF(desc!$B$1=2,desc!$B85,IF(desc!$B$1=3,desc!$C85,desc!$D85)))</f>
        <v>Total</v>
      </c>
      <c r="B13" s="68"/>
      <c r="C13" s="26"/>
      <c r="D13" s="26"/>
      <c r="E13" s="26"/>
      <c r="F13" s="26"/>
      <c r="G13" s="26"/>
      <c r="H13" s="26"/>
      <c r="I13" s="26"/>
      <c r="J13" s="26"/>
      <c r="K13" s="26"/>
      <c r="L13" s="26"/>
      <c r="M13" s="26"/>
      <c r="N13" s="26"/>
      <c r="O13" s="26"/>
      <c r="P13" s="26"/>
      <c r="Q13" s="26"/>
      <c r="R13" s="154"/>
      <c r="S13" s="154"/>
      <c r="T13" s="154"/>
      <c r="U13" s="154"/>
      <c r="V13" s="186"/>
      <c r="W13" s="240"/>
      <c r="X13" s="240"/>
      <c r="Y13" s="240"/>
      <c r="Z13" s="240"/>
      <c r="AA13" s="234"/>
      <c r="AB13" s="35"/>
      <c r="AC13" s="123"/>
    </row>
    <row r="14" spans="1:29" x14ac:dyDescent="0.2">
      <c r="A14" s="17" t="str">
        <f>IF(desc!$B$1=1,desc!$A86,IF(desc!$B$1=2,desc!$B86,IF(desc!$B$1=3,desc!$C86,desc!$D86)))</f>
        <v>Total number of calls established (in millions of units)</v>
      </c>
      <c r="B14" s="23">
        <v>38</v>
      </c>
      <c r="C14" s="23">
        <v>61</v>
      </c>
      <c r="D14" s="23">
        <v>71</v>
      </c>
      <c r="E14" s="23">
        <v>60</v>
      </c>
      <c r="F14" s="23">
        <v>79</v>
      </c>
      <c r="G14" s="23">
        <v>63.975292000000003</v>
      </c>
      <c r="H14" s="23">
        <v>85.707973999999993</v>
      </c>
      <c r="I14" s="23">
        <v>93.997471999999988</v>
      </c>
      <c r="J14" s="23">
        <v>117.96376600000005</v>
      </c>
      <c r="K14" s="23">
        <v>99.556165999999962</v>
      </c>
      <c r="L14" s="23">
        <v>77.536501999999984</v>
      </c>
      <c r="M14" s="23">
        <v>96.036192999999997</v>
      </c>
      <c r="N14" s="23">
        <v>85.405431000000007</v>
      </c>
      <c r="O14" s="23">
        <v>85.463239299999998</v>
      </c>
      <c r="P14" s="23">
        <v>51.865551300000007</v>
      </c>
      <c r="Q14" s="23">
        <v>47.112131300000023</v>
      </c>
      <c r="R14" s="23">
        <v>35.224465000000009</v>
      </c>
      <c r="S14" s="23">
        <v>39.389374000000011</v>
      </c>
      <c r="T14" s="23">
        <v>18.858826599999997</v>
      </c>
      <c r="U14" s="151">
        <v>19.927859999999995</v>
      </c>
      <c r="V14" s="186">
        <v>15.942375999999996</v>
      </c>
      <c r="W14" s="238">
        <v>14.613726000000003</v>
      </c>
      <c r="X14" s="238">
        <v>16.70627</v>
      </c>
      <c r="Y14" s="238">
        <v>15.51</v>
      </c>
      <c r="Z14" s="238">
        <v>12.225</v>
      </c>
      <c r="AA14" s="232">
        <v>8.3719999999999999</v>
      </c>
      <c r="AB14" s="35"/>
      <c r="AC14" s="131">
        <f>(AA14-Z14)/Z14</f>
        <v>-0.31517382413087935</v>
      </c>
    </row>
    <row r="15" spans="1:29" ht="13.15" customHeight="1" x14ac:dyDescent="0.2">
      <c r="A15" s="17" t="str">
        <f>IF(desc!$B$1=1,desc!$A87,IF(desc!$B$1=2,desc!$B87,IF(desc!$B$1=3,desc!$C87,desc!$D87)))</f>
        <v>Total duration of calls established (in millions of minutes)</v>
      </c>
      <c r="B15" s="24">
        <v>85</v>
      </c>
      <c r="C15" s="24">
        <v>116</v>
      </c>
      <c r="D15" s="24">
        <v>188</v>
      </c>
      <c r="E15" s="24">
        <v>158</v>
      </c>
      <c r="F15" s="24">
        <v>156</v>
      </c>
      <c r="G15" s="24">
        <v>107.833916</v>
      </c>
      <c r="H15" s="24">
        <v>251.67137099999999</v>
      </c>
      <c r="I15" s="24">
        <v>274.41421600000001</v>
      </c>
      <c r="J15" s="24">
        <v>305.37828100000013</v>
      </c>
      <c r="K15" s="24">
        <v>303.34942999999993</v>
      </c>
      <c r="L15" s="24">
        <v>285.58444699999995</v>
      </c>
      <c r="M15" s="24">
        <v>434.74226599999997</v>
      </c>
      <c r="N15" s="24">
        <v>418.8373167499999</v>
      </c>
      <c r="O15" s="24">
        <v>313.18912336700009</v>
      </c>
      <c r="P15" s="24">
        <v>252.90072253000002</v>
      </c>
      <c r="Q15" s="24">
        <v>235.94101520999999</v>
      </c>
      <c r="R15" s="24">
        <v>168.63461999999998</v>
      </c>
      <c r="S15" s="24">
        <v>149.84332736666627</v>
      </c>
      <c r="T15" s="24">
        <v>111.27654276330001</v>
      </c>
      <c r="U15" s="152">
        <v>71.796731983300006</v>
      </c>
      <c r="V15" s="187">
        <v>41.2444070333</v>
      </c>
      <c r="W15" s="238">
        <v>44.768251000000006</v>
      </c>
      <c r="X15" s="238">
        <v>45.960044999999994</v>
      </c>
      <c r="Y15" s="238">
        <v>36.01</v>
      </c>
      <c r="Z15" s="238">
        <v>28.981999999999999</v>
      </c>
      <c r="AA15" s="232">
        <v>28.111000000000001</v>
      </c>
      <c r="AB15" s="33"/>
      <c r="AC15" s="131">
        <f>(AA15-Z15)/Z15</f>
        <v>-3.0053136429507923E-2</v>
      </c>
    </row>
    <row r="16" spans="1:29" x14ac:dyDescent="0.2">
      <c r="A16" s="42" t="str">
        <f>IF(desc!$B$1=1,desc!$A88,IF(desc!$B$1=2,desc!$B88,IF(desc!$B$1=3,desc!$C88,desc!$D88)))</f>
        <v>Average duration of calls established (in minutes)</v>
      </c>
      <c r="B16" s="65">
        <v>2.2200000000000002</v>
      </c>
      <c r="C16" s="65">
        <v>1.91</v>
      </c>
      <c r="D16" s="65">
        <v>2.66</v>
      </c>
      <c r="E16" s="65">
        <v>2.64</v>
      </c>
      <c r="F16" s="65">
        <v>1.97</v>
      </c>
      <c r="G16" s="65">
        <v>1.6855556673348204</v>
      </c>
      <c r="H16" s="65">
        <v>2.9363822203987695</v>
      </c>
      <c r="I16" s="65">
        <v>2.9193786828650037</v>
      </c>
      <c r="J16" s="65">
        <v>2.5887464545680916</v>
      </c>
      <c r="K16" s="65">
        <v>3.0470180018784578</v>
      </c>
      <c r="L16" s="65">
        <v>3.683225830848031</v>
      </c>
      <c r="M16" s="65">
        <v>4.5268585979871148</v>
      </c>
      <c r="N16" s="65">
        <v>4.9041063530257212</v>
      </c>
      <c r="O16" s="65">
        <v>3.6646062790531286</v>
      </c>
      <c r="P16" s="65">
        <v>4.876082798526042</v>
      </c>
      <c r="Q16" s="65">
        <v>5.0080734770324407</v>
      </c>
      <c r="R16" s="65">
        <v>4.7874288509420921</v>
      </c>
      <c r="S16" s="65">
        <v>3.8041560997305068</v>
      </c>
      <c r="T16" s="65">
        <v>5.9005019306609476</v>
      </c>
      <c r="U16" s="156">
        <v>3.602832014240366</v>
      </c>
      <c r="V16" s="193">
        <v>2.5870928544967207</v>
      </c>
      <c r="W16" s="242">
        <v>3.0634385097955166</v>
      </c>
      <c r="X16" s="242">
        <v>2.7510656178787962</v>
      </c>
      <c r="Y16" s="242">
        <v>2.3199999999999998</v>
      </c>
      <c r="Z16" s="242">
        <v>2.371</v>
      </c>
      <c r="AA16" s="236">
        <v>3.3580000000000001</v>
      </c>
      <c r="AB16" s="40"/>
      <c r="AC16" s="175">
        <f>(AA16-Z16)/Z16</f>
        <v>0.41628005061155637</v>
      </c>
    </row>
    <row r="17" spans="1:29" x14ac:dyDescent="0.2">
      <c r="A17" s="8" t="str">
        <f>IF(desc!$B$1=1,desc!$A89,IF(desc!$B$1=2,desc!$B89,IF(desc!$B$1=3,desc!$C89,desc!$D89)))</f>
        <v>Note:</v>
      </c>
      <c r="B17" s="40"/>
      <c r="C17" s="40"/>
      <c r="D17" s="40"/>
      <c r="E17" s="40"/>
      <c r="F17" s="40"/>
      <c r="G17" s="40"/>
      <c r="H17" s="40"/>
      <c r="I17" s="40"/>
      <c r="J17" s="40"/>
      <c r="K17" s="40"/>
      <c r="L17" s="40"/>
      <c r="M17" s="40"/>
      <c r="N17" s="40"/>
      <c r="O17" s="40"/>
      <c r="P17" s="40"/>
      <c r="Q17" s="40"/>
      <c r="R17" s="40"/>
      <c r="S17" s="40"/>
      <c r="T17" s="40"/>
      <c r="U17" s="40"/>
      <c r="V17" s="40"/>
      <c r="W17" s="114"/>
      <c r="X17" s="114"/>
      <c r="Y17" s="114"/>
      <c r="Z17" s="114"/>
      <c r="AA17" s="114"/>
      <c r="AB17" s="40"/>
      <c r="AC17" s="259"/>
    </row>
    <row r="18" spans="1:29" ht="33.75" x14ac:dyDescent="0.2">
      <c r="A18" s="8" t="str">
        <f>IF(desc!$B$1=1,desc!$A90,IF(desc!$B$1=2,desc!$B90,IF(desc!$B$1=3,desc!$C90,desc!$D90)))</f>
        <v>In this table the sums do not always correspond exactly with their constituent elements. These small differences are due to rounding up or down.</v>
      </c>
      <c r="B18" s="34"/>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82"/>
    </row>
    <row r="19" spans="1:29" x14ac:dyDescent="0.2">
      <c r="A19" s="18" t="str">
        <f>IF(desc!$B$1=1,desc!$A$127,IF(desc!$B$1=2,desc!$B$127,IF(desc!$B$1=3,desc!$C$127,desc!$D$127)))</f>
        <v>Source: OFCOM - Telecommunications statistics</v>
      </c>
    </row>
    <row r="20" spans="1:29" x14ac:dyDescent="0.2">
      <c r="A20" s="18" t="str">
        <f>IF(desc!$B$1=1,desc!$A$128,IF(desc!$B$1=2,desc!$B$128,IF(desc!$B$1=3,desc!$C$128,desc!$D$128)))</f>
        <v>© OFCOM 2025</v>
      </c>
    </row>
    <row r="21" spans="1:29" x14ac:dyDescent="0.2">
      <c r="A21" s="18"/>
    </row>
    <row r="22" spans="1:29" ht="22.5" x14ac:dyDescent="0.2">
      <c r="A22" s="18" t="str">
        <f>IF(desc!$B$1=1,desc!$A$129,IF(desc!$B$1=2,desc!$B$129,IF(desc!$B$1=3,desc!$C$129,desc!$D$129)))</f>
        <v>Information: Federal Office of Communications, Economics and Statistics Section, Telecomstatistics@bakom.admin.ch, 058 460 55 88</v>
      </c>
      <c r="N22" s="35"/>
      <c r="O22" s="35"/>
      <c r="P22" s="114"/>
      <c r="Q22" s="35"/>
      <c r="R22" s="35"/>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AD19"/>
  <sheetViews>
    <sheetView showGridLines="0" zoomScaleNormal="100" workbookViewId="0">
      <pane xSplit="1" ySplit="4" topLeftCell="X5" activePane="bottomRight" state="frozen"/>
      <selection pane="topRight" activeCell="B1" sqref="B1"/>
      <selection pane="bottomLeft" activeCell="A7" sqref="A7"/>
      <selection pane="bottomRight" activeCell="A112" sqref="A112"/>
    </sheetView>
  </sheetViews>
  <sheetFormatPr baseColWidth="10" defaultColWidth="11.5703125" defaultRowHeight="12.75" x14ac:dyDescent="0.2"/>
  <cols>
    <col min="1" max="1" width="53.28515625" style="3" customWidth="1"/>
    <col min="2" max="14" width="11.5703125" style="3" customWidth="1"/>
    <col min="15" max="16384" width="11.5703125" style="3"/>
  </cols>
  <sheetData>
    <row r="1" spans="1:30" ht="34.9" customHeight="1" x14ac:dyDescent="0.2">
      <c r="A1" s="105" t="str">
        <f>IF(desc!$B$1=1,desc!$A92,IF(desc!$B$1=2,desc!$B92,IF(desc!$B$1=3,desc!$C92,desc!$D92)))</f>
        <v xml:space="preserve">Table SFM4: Other services on fixed and mobile connections </v>
      </c>
    </row>
    <row r="2" spans="1:30" ht="31.15" customHeight="1" x14ac:dyDescent="0.2">
      <c r="A2" s="106" t="str">
        <f>IF(desc!$B$1=1,desc!$A93,IF(desc!$B$1=2,desc!$B93,IF(desc!$B$1=3,desc!$C93,desc!$D93)))</f>
        <v>Total number of calls made to short numbers (for the period from 01.01 to 31.12)</v>
      </c>
      <c r="B2" s="4"/>
      <c r="C2" s="4"/>
      <c r="D2" s="4"/>
      <c r="E2" s="4"/>
      <c r="F2" s="4"/>
      <c r="G2" s="4"/>
      <c r="H2" s="4"/>
      <c r="I2" s="4"/>
      <c r="J2" s="4"/>
      <c r="K2" s="4"/>
      <c r="L2" s="4"/>
      <c r="M2" s="4"/>
      <c r="N2" s="4"/>
      <c r="O2" s="4"/>
      <c r="P2" s="4"/>
      <c r="Q2" s="4"/>
      <c r="R2" s="4"/>
    </row>
    <row r="3" spans="1:30" ht="4.9000000000000004" customHeight="1" x14ac:dyDescent="0.2">
      <c r="A3" s="6"/>
      <c r="B3" s="4"/>
      <c r="C3" s="4"/>
      <c r="D3" s="4"/>
      <c r="E3" s="4"/>
      <c r="F3" s="4"/>
      <c r="G3" s="4"/>
      <c r="H3" s="4"/>
      <c r="I3" s="4"/>
      <c r="J3" s="4"/>
      <c r="K3" s="4"/>
      <c r="L3" s="4"/>
      <c r="M3" s="4"/>
      <c r="N3" s="4"/>
      <c r="O3" s="4"/>
      <c r="P3" s="4"/>
      <c r="Q3" s="4"/>
      <c r="R3" s="4"/>
      <c r="X3" s="139"/>
      <c r="AD3" s="139"/>
    </row>
    <row r="4" spans="1:30" x14ac:dyDescent="0.2">
      <c r="A4" s="27"/>
      <c r="B4" s="5">
        <v>1998</v>
      </c>
      <c r="C4" s="5">
        <v>1999</v>
      </c>
      <c r="D4" s="5">
        <v>2000</v>
      </c>
      <c r="E4" s="5">
        <v>2001</v>
      </c>
      <c r="F4" s="5">
        <v>2002</v>
      </c>
      <c r="G4" s="5">
        <v>2003</v>
      </c>
      <c r="H4" s="5">
        <v>2004</v>
      </c>
      <c r="I4" s="5">
        <v>2005</v>
      </c>
      <c r="J4" s="5">
        <v>2006</v>
      </c>
      <c r="K4" s="5">
        <v>2007</v>
      </c>
      <c r="L4" s="5">
        <v>2008</v>
      </c>
      <c r="M4" s="5">
        <v>2009</v>
      </c>
      <c r="N4" s="5">
        <v>2010</v>
      </c>
      <c r="O4" s="5">
        <v>2011</v>
      </c>
      <c r="P4" s="5">
        <v>2012</v>
      </c>
      <c r="Q4" s="5">
        <v>2013</v>
      </c>
      <c r="R4" s="5">
        <v>2014</v>
      </c>
      <c r="S4" s="5">
        <v>2015</v>
      </c>
      <c r="T4" s="5">
        <v>2016</v>
      </c>
      <c r="U4" s="5">
        <v>2017</v>
      </c>
      <c r="V4" s="158">
        <v>2018</v>
      </c>
      <c r="W4" s="198">
        <v>2019</v>
      </c>
      <c r="X4" s="198">
        <v>2020</v>
      </c>
      <c r="Y4" s="198">
        <v>2021</v>
      </c>
      <c r="Z4" s="198">
        <v>2022</v>
      </c>
      <c r="AA4" s="198">
        <v>2023</v>
      </c>
      <c r="AB4" s="133">
        <v>2024</v>
      </c>
      <c r="AC4" s="197"/>
      <c r="AD4" s="263" t="str">
        <f>IF(desc!$B$1=1,desc!$A105,IF(desc!$B$1=2,desc!$B105,IF(desc!$B$1=3,desc!$C105,desc!$D105)))</f>
        <v>Var. 23-24</v>
      </c>
    </row>
    <row r="5" spans="1:30" x14ac:dyDescent="0.2">
      <c r="A5" s="264" t="str">
        <f>IF(desc!$B$1=1,desc!$A94,IF(desc!$B$1=2,desc!$B94,IF(desc!$B$1=3,desc!$C94,desc!$D94)))</f>
        <v>Number 112 (european emergency number)</v>
      </c>
      <c r="B5" s="31">
        <v>579611</v>
      </c>
      <c r="C5" s="31">
        <v>581426</v>
      </c>
      <c r="D5" s="31">
        <v>316832</v>
      </c>
      <c r="E5" s="31">
        <v>302393</v>
      </c>
      <c r="F5" s="31">
        <v>302393</v>
      </c>
      <c r="G5" s="28">
        <v>327223</v>
      </c>
      <c r="H5" s="28">
        <v>690000</v>
      </c>
      <c r="I5" s="28">
        <v>650270</v>
      </c>
      <c r="J5" s="28">
        <v>480057</v>
      </c>
      <c r="K5" s="28">
        <v>448197</v>
      </c>
      <c r="L5" s="28">
        <v>447937</v>
      </c>
      <c r="M5" s="28">
        <v>434095</v>
      </c>
      <c r="N5" s="28">
        <v>342539</v>
      </c>
      <c r="O5" s="28">
        <v>420820</v>
      </c>
      <c r="P5" s="28">
        <v>434469</v>
      </c>
      <c r="Q5" s="28">
        <v>405961</v>
      </c>
      <c r="R5" s="28">
        <v>384001</v>
      </c>
      <c r="S5" s="28">
        <v>368315</v>
      </c>
      <c r="T5" s="28">
        <v>413636</v>
      </c>
      <c r="U5" s="28">
        <v>472118</v>
      </c>
      <c r="V5" s="142">
        <v>473575</v>
      </c>
      <c r="W5" s="186">
        <v>534747</v>
      </c>
      <c r="X5" s="186">
        <v>643710</v>
      </c>
      <c r="Y5" s="186">
        <v>811490</v>
      </c>
      <c r="Z5" s="186">
        <v>740905</v>
      </c>
      <c r="AA5" s="186">
        <v>1081596</v>
      </c>
      <c r="AB5" s="225">
        <v>598750</v>
      </c>
      <c r="AC5" s="35"/>
      <c r="AD5" s="131">
        <f>(AB5-AA5)/AA5</f>
        <v>-0.44641992019201254</v>
      </c>
    </row>
    <row r="6" spans="1:30" x14ac:dyDescent="0.2">
      <c r="A6" s="265" t="str">
        <f>IF(desc!$B$1=1,desc!$A95,IF(desc!$B$1=2,desc!$B95,IF(desc!$B$1=3,desc!$C95,desc!$D95)))</f>
        <v>Number 117 (police, emergency number)</v>
      </c>
      <c r="B6" s="31">
        <v>874686</v>
      </c>
      <c r="C6" s="31">
        <v>896569</v>
      </c>
      <c r="D6" s="31">
        <v>804080</v>
      </c>
      <c r="E6" s="31">
        <v>793882</v>
      </c>
      <c r="F6" s="31">
        <v>793882</v>
      </c>
      <c r="G6" s="28">
        <v>812845</v>
      </c>
      <c r="H6" s="28">
        <v>1015000</v>
      </c>
      <c r="I6" s="28">
        <v>1015795</v>
      </c>
      <c r="J6" s="28">
        <v>888008</v>
      </c>
      <c r="K6" s="28">
        <v>967698</v>
      </c>
      <c r="L6" s="28">
        <v>1030368</v>
      </c>
      <c r="M6" s="28">
        <v>1070412</v>
      </c>
      <c r="N6" s="28">
        <v>699217</v>
      </c>
      <c r="O6" s="28">
        <v>1198504</v>
      </c>
      <c r="P6" s="28">
        <v>1231769</v>
      </c>
      <c r="Q6" s="28">
        <v>1186125</v>
      </c>
      <c r="R6" s="28">
        <v>1144911</v>
      </c>
      <c r="S6" s="28">
        <v>1141627</v>
      </c>
      <c r="T6" s="28">
        <v>1169664</v>
      </c>
      <c r="U6" s="28">
        <v>1161567</v>
      </c>
      <c r="V6" s="142">
        <v>1203250</v>
      </c>
      <c r="W6" s="186">
        <v>1290400</v>
      </c>
      <c r="X6" s="186">
        <v>1154447</v>
      </c>
      <c r="Y6" s="186">
        <v>1175522</v>
      </c>
      <c r="Z6" s="186">
        <v>1364903</v>
      </c>
      <c r="AA6" s="186">
        <v>1530559</v>
      </c>
      <c r="AB6" s="225">
        <v>1400741</v>
      </c>
      <c r="AC6" s="35"/>
      <c r="AD6" s="131">
        <f t="shared" ref="AD6:AD12" si="0">(AB6-AA6)/AA6</f>
        <v>-8.4817377180494188E-2</v>
      </c>
    </row>
    <row r="7" spans="1:30" x14ac:dyDescent="0.2">
      <c r="A7" s="265" t="str">
        <f>IF(desc!$B$1=1,desc!$A96,IF(desc!$B$1=2,desc!$B96,IF(desc!$B$1=3,desc!$C96,desc!$D96)))</f>
        <v>Number 118 (fire, emergency number)</v>
      </c>
      <c r="B7" s="31">
        <v>202810</v>
      </c>
      <c r="C7" s="31">
        <v>223701</v>
      </c>
      <c r="D7" s="31">
        <v>168422</v>
      </c>
      <c r="E7" s="31">
        <v>161181</v>
      </c>
      <c r="F7" s="31">
        <v>793882</v>
      </c>
      <c r="G7" s="28">
        <v>158373</v>
      </c>
      <c r="H7" s="28">
        <v>441417</v>
      </c>
      <c r="I7" s="28">
        <v>225305</v>
      </c>
      <c r="J7" s="28">
        <v>281518</v>
      </c>
      <c r="K7" s="28">
        <v>397415</v>
      </c>
      <c r="L7" s="28">
        <v>293199</v>
      </c>
      <c r="M7" s="28">
        <v>299761</v>
      </c>
      <c r="N7" s="28">
        <v>256201</v>
      </c>
      <c r="O7" s="28">
        <v>212036</v>
      </c>
      <c r="P7" s="28">
        <v>266056</v>
      </c>
      <c r="Q7" s="28">
        <v>245743</v>
      </c>
      <c r="R7" s="28">
        <v>222683</v>
      </c>
      <c r="S7" s="28">
        <v>209892</v>
      </c>
      <c r="T7" s="28">
        <v>183496</v>
      </c>
      <c r="U7" s="28">
        <v>201964</v>
      </c>
      <c r="V7" s="142">
        <v>190870</v>
      </c>
      <c r="W7" s="186">
        <v>165516</v>
      </c>
      <c r="X7" s="186">
        <v>170497</v>
      </c>
      <c r="Y7" s="186">
        <v>161321</v>
      </c>
      <c r="Z7" s="186">
        <v>159151</v>
      </c>
      <c r="AA7" s="186">
        <v>198000</v>
      </c>
      <c r="AB7" s="225">
        <v>179925</v>
      </c>
      <c r="AC7" s="35"/>
      <c r="AD7" s="131">
        <f t="shared" si="0"/>
        <v>-9.1287878787878793E-2</v>
      </c>
    </row>
    <row r="8" spans="1:30" x14ac:dyDescent="0.2">
      <c r="A8" s="265" t="str">
        <f>IF(desc!$B$1=1,desc!$A97,IF(desc!$B$1=2,desc!$B97,IF(desc!$B$1=3,desc!$C97,desc!$D97)))</f>
        <v>Number 143 (telephone helpline for adults (Heart2Heart))</v>
      </c>
      <c r="B8" s="31">
        <v>296796</v>
      </c>
      <c r="C8" s="31">
        <v>363506</v>
      </c>
      <c r="D8" s="31">
        <v>197554</v>
      </c>
      <c r="E8" s="31">
        <v>210314</v>
      </c>
      <c r="F8" s="31">
        <v>211189</v>
      </c>
      <c r="G8" s="28">
        <v>17115</v>
      </c>
      <c r="H8" s="28">
        <v>17370</v>
      </c>
      <c r="I8" s="28">
        <v>16991</v>
      </c>
      <c r="J8" s="28">
        <v>20623</v>
      </c>
      <c r="K8" s="28">
        <v>168833</v>
      </c>
      <c r="L8" s="28">
        <v>163716</v>
      </c>
      <c r="M8" s="28">
        <v>168384</v>
      </c>
      <c r="N8" s="28">
        <v>212637</v>
      </c>
      <c r="O8" s="28">
        <v>213290</v>
      </c>
      <c r="P8" s="28">
        <v>213239</v>
      </c>
      <c r="Q8" s="28">
        <v>225413</v>
      </c>
      <c r="R8" s="28">
        <v>226000</v>
      </c>
      <c r="S8" s="28">
        <v>223568</v>
      </c>
      <c r="T8" s="28">
        <v>223553</v>
      </c>
      <c r="U8" s="28">
        <v>222263</v>
      </c>
      <c r="V8" s="142">
        <v>248243</v>
      </c>
      <c r="W8" s="186">
        <v>250217</v>
      </c>
      <c r="X8" s="186">
        <v>271000</v>
      </c>
      <c r="Y8" s="186">
        <v>267216</v>
      </c>
      <c r="Z8" s="186">
        <v>274234</v>
      </c>
      <c r="AA8" s="186">
        <v>203928</v>
      </c>
      <c r="AB8" s="225">
        <v>193698</v>
      </c>
      <c r="AC8" s="119"/>
      <c r="AD8" s="131">
        <f t="shared" si="0"/>
        <v>-5.0164764034365067E-2</v>
      </c>
    </row>
    <row r="9" spans="1:30" x14ac:dyDescent="0.2">
      <c r="A9" s="265" t="str">
        <f>IF(desc!$B$1=1,desc!$A98,IF(desc!$B$1=2,desc!$B98,IF(desc!$B$1=3,desc!$C98,desc!$D98)))</f>
        <v>Number 144 (medical (ambulance), emergency number)</v>
      </c>
      <c r="B9" s="31">
        <v>358821</v>
      </c>
      <c r="C9" s="31">
        <v>367126</v>
      </c>
      <c r="D9" s="31">
        <v>376460</v>
      </c>
      <c r="E9" s="31">
        <v>445779</v>
      </c>
      <c r="F9" s="31">
        <v>480927</v>
      </c>
      <c r="G9" s="28">
        <v>507821</v>
      </c>
      <c r="H9" s="28">
        <v>475131</v>
      </c>
      <c r="I9" s="28">
        <v>413802</v>
      </c>
      <c r="J9" s="28">
        <v>398493</v>
      </c>
      <c r="K9" s="28">
        <v>558859</v>
      </c>
      <c r="L9" s="28">
        <v>562372</v>
      </c>
      <c r="M9" s="28">
        <v>578502</v>
      </c>
      <c r="N9" s="28">
        <v>589362</v>
      </c>
      <c r="O9" s="28">
        <v>591568</v>
      </c>
      <c r="P9" s="28">
        <v>593136</v>
      </c>
      <c r="Q9" s="28">
        <v>586036</v>
      </c>
      <c r="R9" s="28">
        <v>513807</v>
      </c>
      <c r="S9" s="28">
        <v>529478</v>
      </c>
      <c r="T9" s="28">
        <v>535961</v>
      </c>
      <c r="U9" s="28">
        <v>542411</v>
      </c>
      <c r="V9" s="142">
        <v>531960</v>
      </c>
      <c r="W9" s="186">
        <v>517078</v>
      </c>
      <c r="X9" s="186">
        <v>508671</v>
      </c>
      <c r="Y9" s="186">
        <v>546234</v>
      </c>
      <c r="Z9" s="186">
        <v>706749</v>
      </c>
      <c r="AA9" s="186">
        <v>728072</v>
      </c>
      <c r="AB9" s="225">
        <v>725802</v>
      </c>
      <c r="AC9" s="35"/>
      <c r="AD9" s="131">
        <f t="shared" si="0"/>
        <v>-3.1178235119603557E-3</v>
      </c>
    </row>
    <row r="10" spans="1:30" x14ac:dyDescent="0.2">
      <c r="A10" s="265" t="str">
        <f>IF(desc!$B$1=1,desc!$A99,IF(desc!$B$1=2,desc!$B99,IF(desc!$B$1=3,desc!$C99,desc!$D99)))</f>
        <v>Number 145 (suspected poisoning (Tox Info Suisse), emergency number)</v>
      </c>
      <c r="B10" s="31" t="s">
        <v>216</v>
      </c>
      <c r="C10" s="31" t="s">
        <v>216</v>
      </c>
      <c r="D10" s="31" t="s">
        <v>216</v>
      </c>
      <c r="E10" s="31" t="s">
        <v>216</v>
      </c>
      <c r="F10" s="31" t="s">
        <v>216</v>
      </c>
      <c r="G10" s="31" t="s">
        <v>216</v>
      </c>
      <c r="H10" s="31" t="s">
        <v>216</v>
      </c>
      <c r="I10" s="31" t="s">
        <v>216</v>
      </c>
      <c r="J10" s="31" t="s">
        <v>216</v>
      </c>
      <c r="K10" s="31" t="s">
        <v>216</v>
      </c>
      <c r="L10" s="31" t="s">
        <v>216</v>
      </c>
      <c r="M10" s="31" t="s">
        <v>216</v>
      </c>
      <c r="N10" s="31" t="s">
        <v>216</v>
      </c>
      <c r="O10" s="31" t="s">
        <v>216</v>
      </c>
      <c r="P10" s="31" t="s">
        <v>216</v>
      </c>
      <c r="Q10" s="31" t="s">
        <v>216</v>
      </c>
      <c r="R10" s="31" t="s">
        <v>216</v>
      </c>
      <c r="S10" s="31" t="s">
        <v>216</v>
      </c>
      <c r="T10" s="31" t="s">
        <v>216</v>
      </c>
      <c r="U10" s="31" t="s">
        <v>216</v>
      </c>
      <c r="V10" s="273" t="s">
        <v>216</v>
      </c>
      <c r="W10" s="192" t="s">
        <v>216</v>
      </c>
      <c r="X10" s="192" t="s">
        <v>216</v>
      </c>
      <c r="Y10" s="186">
        <v>58107</v>
      </c>
      <c r="Z10" s="186">
        <v>62006</v>
      </c>
      <c r="AA10" s="186">
        <v>63091</v>
      </c>
      <c r="AB10" s="225">
        <v>67540</v>
      </c>
      <c r="AC10" s="35"/>
      <c r="AD10" s="131">
        <f t="shared" si="0"/>
        <v>7.0517189456499346E-2</v>
      </c>
    </row>
    <row r="11" spans="1:30" x14ac:dyDescent="0.2">
      <c r="A11" s="265" t="str">
        <f>IF(desc!$B$1=1,desc!$A100,IF(desc!$B$1=2,desc!$B100,IF(desc!$B$1=3,desc!$C100,desc!$D100)))</f>
        <v>Number 147 (telephone helpline for children and young people)</v>
      </c>
      <c r="B11" s="31" t="s">
        <v>216</v>
      </c>
      <c r="C11" s="31">
        <v>28333</v>
      </c>
      <c r="D11" s="31">
        <v>33578</v>
      </c>
      <c r="E11" s="31">
        <v>73311</v>
      </c>
      <c r="F11" s="31">
        <v>87900</v>
      </c>
      <c r="G11" s="28">
        <v>105170</v>
      </c>
      <c r="H11" s="31" t="s">
        <v>251</v>
      </c>
      <c r="I11" s="28">
        <v>174884</v>
      </c>
      <c r="J11" s="28">
        <v>248790</v>
      </c>
      <c r="K11" s="28">
        <v>272253</v>
      </c>
      <c r="L11" s="28">
        <v>245800</v>
      </c>
      <c r="M11" s="28">
        <v>116671</v>
      </c>
      <c r="N11" s="28">
        <v>116474</v>
      </c>
      <c r="O11" s="28">
        <v>98289</v>
      </c>
      <c r="P11" s="28">
        <v>104024</v>
      </c>
      <c r="Q11" s="28">
        <v>233934</v>
      </c>
      <c r="R11" s="28">
        <v>175250</v>
      </c>
      <c r="S11" s="28">
        <v>141300</v>
      </c>
      <c r="T11" s="28">
        <v>110858</v>
      </c>
      <c r="U11" s="28">
        <v>81839</v>
      </c>
      <c r="V11" s="142">
        <v>83413</v>
      </c>
      <c r="W11" s="186">
        <v>80001</v>
      </c>
      <c r="X11" s="186">
        <v>79750</v>
      </c>
      <c r="Y11" s="186">
        <v>72227</v>
      </c>
      <c r="Z11" s="186">
        <v>74610</v>
      </c>
      <c r="AA11" s="186">
        <v>70478</v>
      </c>
      <c r="AB11" s="225">
        <v>42017</v>
      </c>
      <c r="AC11" s="35"/>
      <c r="AD11" s="131">
        <f t="shared" si="0"/>
        <v>-0.40382814495303498</v>
      </c>
    </row>
    <row r="12" spans="1:30" s="272" customFormat="1" x14ac:dyDescent="0.2">
      <c r="A12" s="266" t="str">
        <f>IF(desc!$B$1=1,desc!$A101,IF(desc!$B$1=2,desc!$B101,IF(desc!$B$1=3,desc!$C101,desc!$D101)))</f>
        <v>Total number of calls made to short numbers</v>
      </c>
      <c r="B12" s="267">
        <f>SUM(B5:B11)</f>
        <v>2312724</v>
      </c>
      <c r="C12" s="267">
        <f t="shared" ref="C12:AB12" si="1">SUM(C5:C11)</f>
        <v>2460661</v>
      </c>
      <c r="D12" s="268">
        <f t="shared" si="1"/>
        <v>1896926</v>
      </c>
      <c r="E12" s="268">
        <f t="shared" si="1"/>
        <v>1986860</v>
      </c>
      <c r="F12" s="268">
        <f t="shared" si="1"/>
        <v>2670173</v>
      </c>
      <c r="G12" s="268">
        <f t="shared" si="1"/>
        <v>1928547</v>
      </c>
      <c r="H12" s="268">
        <f t="shared" si="1"/>
        <v>2638918</v>
      </c>
      <c r="I12" s="268">
        <f t="shared" si="1"/>
        <v>2497047</v>
      </c>
      <c r="J12" s="268">
        <f t="shared" si="1"/>
        <v>2317489</v>
      </c>
      <c r="K12" s="268">
        <f t="shared" si="1"/>
        <v>2813255</v>
      </c>
      <c r="L12" s="268">
        <f t="shared" si="1"/>
        <v>2743392</v>
      </c>
      <c r="M12" s="268">
        <f t="shared" si="1"/>
        <v>2667825</v>
      </c>
      <c r="N12" s="268">
        <f t="shared" si="1"/>
        <v>2216430</v>
      </c>
      <c r="O12" s="268">
        <f t="shared" si="1"/>
        <v>2734507</v>
      </c>
      <c r="P12" s="268">
        <f t="shared" si="1"/>
        <v>2842693</v>
      </c>
      <c r="Q12" s="268">
        <f t="shared" si="1"/>
        <v>2883212</v>
      </c>
      <c r="R12" s="268">
        <f t="shared" si="1"/>
        <v>2666652</v>
      </c>
      <c r="S12" s="268">
        <f t="shared" si="1"/>
        <v>2614180</v>
      </c>
      <c r="T12" s="268">
        <f t="shared" si="1"/>
        <v>2637168</v>
      </c>
      <c r="U12" s="268">
        <f t="shared" si="1"/>
        <v>2682162</v>
      </c>
      <c r="V12" s="269">
        <f t="shared" si="1"/>
        <v>2731311</v>
      </c>
      <c r="W12" s="243">
        <f t="shared" si="1"/>
        <v>2837959</v>
      </c>
      <c r="X12" s="270">
        <f t="shared" si="1"/>
        <v>2828075</v>
      </c>
      <c r="Y12" s="270">
        <f t="shared" si="1"/>
        <v>3092117</v>
      </c>
      <c r="Z12" s="270">
        <f t="shared" ref="Z12:AA12" si="2">SUM(Z5:Z11)</f>
        <v>3382558</v>
      </c>
      <c r="AA12" s="270">
        <f t="shared" si="2"/>
        <v>3875724</v>
      </c>
      <c r="AB12" s="271">
        <f t="shared" si="1"/>
        <v>3208473</v>
      </c>
      <c r="AC12" s="119"/>
      <c r="AD12" s="254">
        <f t="shared" si="0"/>
        <v>-0.17216163999294068</v>
      </c>
    </row>
    <row r="13" spans="1:30" x14ac:dyDescent="0.2">
      <c r="A13" s="38" t="str">
        <f>IF(desc!$B$1=1,desc!$A102,IF(desc!$B$1=2,desc!$B102,IF(desc!$B$1=3,desc!$C102,desc!$D102)))</f>
        <v xml:space="preserve">Note: </v>
      </c>
    </row>
    <row r="14" spans="1:30" ht="33.75" x14ac:dyDescent="0.2">
      <c r="A14" s="77" t="str">
        <f>IF(desc!$B$1=1,desc!$A103,IF(desc!$B$1=2,desc!$B103,IF(desc!$B$1=3,desc!$C103,desc!$D103)))</f>
        <v>The data in this table comes from the holders of the short numbers, in accordance with art. 34 ORAT. As the data source has changed, the entire table has been revised in 2024.</v>
      </c>
    </row>
    <row r="15" spans="1:30" x14ac:dyDescent="0.2">
      <c r="A15" s="244" t="str">
        <f>IF(desc!$B$1=1,desc!$A104,IF(desc!$B$1=2,desc!$B104,IF(desc!$B$1=3,desc!$C104,desc!$D104)))</f>
        <v>... Unknown (not been gathered).</v>
      </c>
    </row>
    <row r="16" spans="1:30" x14ac:dyDescent="0.2">
      <c r="A16" s="18" t="str">
        <f>IF(desc!$B$1=1,desc!$A$127,IF(desc!$B$1=2,desc!$B$127,IF(desc!$B$1=3,desc!$C$127,desc!$D$127)))</f>
        <v>Source: OFCOM - Telecommunications statistics</v>
      </c>
    </row>
    <row r="17" spans="1:18" x14ac:dyDescent="0.2">
      <c r="A17" s="18" t="str">
        <f>IF(desc!$B$1=1,desc!$A$128,IF(desc!$B$1=2,desc!$B$128,IF(desc!$B$1=3,desc!$C$128,desc!$D$128)))</f>
        <v>© OFCOM 2025</v>
      </c>
    </row>
    <row r="18" spans="1:18" x14ac:dyDescent="0.2">
      <c r="A18" s="18"/>
    </row>
    <row r="19" spans="1:18" ht="22.5" x14ac:dyDescent="0.2">
      <c r="A19" s="18" t="str">
        <f>IF(desc!$B$1=1,desc!$A$129,IF(desc!$B$1=2,desc!$B$129,IF(desc!$B$1=3,desc!$C$129,desc!$D$129)))</f>
        <v>Information: Federal Office of Communications, Economics and Statistics Section, Telecomstatistics@bakom.admin.ch, 058 460 55 88</v>
      </c>
      <c r="N19" s="35"/>
      <c r="O19" s="35"/>
      <c r="P19" s="114"/>
      <c r="Q19" s="35"/>
      <c r="R19" s="35"/>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1:AC16"/>
  <sheetViews>
    <sheetView showGridLines="0" workbookViewId="0">
      <pane xSplit="1" ySplit="4" topLeftCell="W5" activePane="bottomRight" state="frozen"/>
      <selection pane="topRight" activeCell="B1" sqref="B1"/>
      <selection pane="bottomLeft" activeCell="A7" sqref="A7"/>
      <selection pane="bottomRight" activeCell="A74" sqref="A74"/>
    </sheetView>
  </sheetViews>
  <sheetFormatPr baseColWidth="10" defaultColWidth="11.5703125" defaultRowHeight="12.75" x14ac:dyDescent="0.2"/>
  <cols>
    <col min="1" max="1" width="44.7109375" style="3" customWidth="1"/>
    <col min="2" max="13" width="11.5703125" style="3" customWidth="1"/>
    <col min="14" max="20" width="11.5703125" style="3"/>
    <col min="21" max="21" width="12.28515625" style="3" bestFit="1" customWidth="1"/>
    <col min="22" max="22" width="12.28515625" style="3" customWidth="1"/>
    <col min="23" max="16384" width="11.5703125" style="3"/>
  </cols>
  <sheetData>
    <row r="1" spans="1:29" ht="34.9" customHeight="1" x14ac:dyDescent="0.2">
      <c r="A1" s="105" t="str">
        <f>IF(desc!$B$1=1,desc!$A106,IF(desc!$B$1=2,desc!$B106,IF(desc!$B$1=3,desc!$C106,desc!$D106)))</f>
        <v xml:space="preserve">Table SFM5A: Other services on fixed and mobile connections </v>
      </c>
    </row>
    <row r="2" spans="1:29" ht="43.5" customHeight="1" x14ac:dyDescent="0.2">
      <c r="A2" s="107" t="str">
        <f>IF(desc!$B$1=1,desc!$A107,IF(desc!$B$1=2,desc!$B107,IF(desc!$B$1=3,desc!$C107,desc!$D107)))</f>
        <v>Total number of calls to the directory enquiries service from 01.01 to 31.12</v>
      </c>
      <c r="B2" s="4"/>
      <c r="C2" s="4"/>
      <c r="D2" s="4"/>
      <c r="E2" s="4"/>
      <c r="F2" s="4"/>
      <c r="G2" s="4"/>
      <c r="H2" s="4"/>
      <c r="I2" s="4"/>
      <c r="J2" s="4"/>
      <c r="K2" s="4"/>
      <c r="L2" s="4"/>
      <c r="M2" s="4"/>
      <c r="N2" s="4"/>
      <c r="O2" s="4"/>
      <c r="P2" s="4"/>
      <c r="Q2" s="4"/>
    </row>
    <row r="3" spans="1:29" ht="4.9000000000000004" customHeight="1" x14ac:dyDescent="0.2">
      <c r="A3" s="6"/>
      <c r="B3" s="4"/>
      <c r="C3" s="4"/>
      <c r="D3" s="4"/>
      <c r="E3" s="4"/>
      <c r="F3" s="4"/>
      <c r="G3" s="4"/>
      <c r="H3" s="4"/>
      <c r="I3" s="4"/>
      <c r="J3" s="4"/>
      <c r="K3" s="4"/>
      <c r="L3" s="4"/>
      <c r="M3" s="4"/>
      <c r="N3" s="4"/>
      <c r="O3" s="4"/>
      <c r="P3" s="4"/>
      <c r="Q3" s="4"/>
      <c r="W3" s="139"/>
    </row>
    <row r="4" spans="1:29" ht="14.25" x14ac:dyDescent="0.2">
      <c r="A4" s="21"/>
      <c r="B4" s="5">
        <v>1999</v>
      </c>
      <c r="C4" s="5">
        <v>2000</v>
      </c>
      <c r="D4" s="5">
        <v>2001</v>
      </c>
      <c r="E4" s="5">
        <v>2002</v>
      </c>
      <c r="F4" s="5">
        <v>2003</v>
      </c>
      <c r="G4" s="5">
        <v>2004</v>
      </c>
      <c r="H4" s="5">
        <v>2005</v>
      </c>
      <c r="I4" s="5">
        <v>2006</v>
      </c>
      <c r="J4" s="5">
        <v>2007</v>
      </c>
      <c r="K4" s="5">
        <v>2008</v>
      </c>
      <c r="L4" s="5">
        <v>2009</v>
      </c>
      <c r="M4" s="5" t="s">
        <v>218</v>
      </c>
      <c r="N4" s="5">
        <v>2011</v>
      </c>
      <c r="O4" s="5">
        <v>2012</v>
      </c>
      <c r="P4" s="5">
        <v>2013</v>
      </c>
      <c r="Q4" s="5">
        <v>2014</v>
      </c>
      <c r="R4" s="5">
        <v>2015</v>
      </c>
      <c r="S4" s="5">
        <v>2016</v>
      </c>
      <c r="T4" s="5">
        <v>2017</v>
      </c>
      <c r="U4" s="158">
        <v>2018</v>
      </c>
      <c r="V4" s="198">
        <v>2019</v>
      </c>
      <c r="W4" s="198">
        <v>2020</v>
      </c>
      <c r="X4" s="198">
        <v>2021</v>
      </c>
      <c r="Y4" s="198">
        <v>2022</v>
      </c>
      <c r="Z4" s="198">
        <v>2023</v>
      </c>
      <c r="AA4" s="133">
        <v>2024</v>
      </c>
      <c r="AC4" s="9" t="str">
        <f>IF(desc!$B$1=1,desc!$A114,IF(desc!$B$1=2,desc!$B114,IF(desc!$B$1=3,desc!$C114,desc!$D114)))</f>
        <v>Var. 23-24</v>
      </c>
    </row>
    <row r="5" spans="1:29" x14ac:dyDescent="0.2">
      <c r="A5" s="22" t="str">
        <f>IF(desc!$B$1=1,desc!$A108,IF(desc!$B$1=2,desc!$B108,IF(desc!$B$1=3,desc!$C108,desc!$D108)))</f>
        <v>Fixed network</v>
      </c>
      <c r="B5" s="28">
        <v>73308004</v>
      </c>
      <c r="C5" s="28">
        <v>63040137</v>
      </c>
      <c r="D5" s="28">
        <v>55835836</v>
      </c>
      <c r="E5" s="28">
        <v>47890529</v>
      </c>
      <c r="F5" s="28">
        <v>39401944</v>
      </c>
      <c r="G5" s="28">
        <v>40156520</v>
      </c>
      <c r="H5" s="28">
        <v>35552963</v>
      </c>
      <c r="I5" s="28">
        <v>37030723</v>
      </c>
      <c r="J5" s="28">
        <v>13224266</v>
      </c>
      <c r="K5" s="28">
        <v>11264641</v>
      </c>
      <c r="L5" s="28">
        <v>10031820</v>
      </c>
      <c r="M5" s="28">
        <v>9103969</v>
      </c>
      <c r="N5" s="28">
        <v>6670971</v>
      </c>
      <c r="O5" s="28">
        <v>5448698</v>
      </c>
      <c r="P5" s="28">
        <v>5697331</v>
      </c>
      <c r="Q5" s="28">
        <v>4118738.25</v>
      </c>
      <c r="R5" s="28">
        <v>3177611</v>
      </c>
      <c r="S5" s="28">
        <v>2394677.02</v>
      </c>
      <c r="T5" s="28">
        <v>3408433.24</v>
      </c>
      <c r="U5" s="142">
        <v>2127336</v>
      </c>
      <c r="V5" s="199">
        <v>1251892</v>
      </c>
      <c r="W5" s="199">
        <v>1236354</v>
      </c>
      <c r="X5" s="199">
        <v>1262488.3</v>
      </c>
      <c r="Y5" s="199">
        <v>1079032.3</v>
      </c>
      <c r="Z5" s="199">
        <v>858740.4</v>
      </c>
      <c r="AA5" s="245">
        <v>688472.51</v>
      </c>
      <c r="AB5" s="120"/>
      <c r="AC5" s="131">
        <f>(AA5-Z5)/Z5</f>
        <v>-0.19827632425352296</v>
      </c>
    </row>
    <row r="6" spans="1:29" ht="13.15" customHeight="1" x14ac:dyDescent="0.2">
      <c r="A6" s="22" t="str">
        <f>IF(desc!$B$1=1,desc!$A109,IF(desc!$B$1=2,desc!$B109,IF(desc!$B$1=3,desc!$C109,desc!$D109)))</f>
        <v>Mobile network</v>
      </c>
      <c r="B6" s="31" t="s">
        <v>216</v>
      </c>
      <c r="C6" s="31" t="s">
        <v>216</v>
      </c>
      <c r="D6" s="31" t="s">
        <v>216</v>
      </c>
      <c r="E6" s="31" t="s">
        <v>216</v>
      </c>
      <c r="F6" s="31" t="s">
        <v>216</v>
      </c>
      <c r="G6" s="31" t="s">
        <v>216</v>
      </c>
      <c r="H6" s="31" t="s">
        <v>216</v>
      </c>
      <c r="I6" s="31" t="s">
        <v>216</v>
      </c>
      <c r="J6" s="28">
        <v>15277427</v>
      </c>
      <c r="K6" s="28">
        <v>17099008</v>
      </c>
      <c r="L6" s="28">
        <v>16210944</v>
      </c>
      <c r="M6" s="28">
        <v>13061084</v>
      </c>
      <c r="N6" s="28">
        <v>14615671</v>
      </c>
      <c r="O6" s="28">
        <v>14095586</v>
      </c>
      <c r="P6" s="28">
        <v>11034539</v>
      </c>
      <c r="Q6" s="28">
        <v>8424801</v>
      </c>
      <c r="R6" s="28">
        <v>9087620</v>
      </c>
      <c r="S6" s="28">
        <v>4644534</v>
      </c>
      <c r="T6" s="28">
        <v>3894635</v>
      </c>
      <c r="U6" s="142">
        <v>2063200</v>
      </c>
      <c r="V6" s="200">
        <v>1550700</v>
      </c>
      <c r="W6" s="199">
        <v>1047223</v>
      </c>
      <c r="X6" s="199">
        <v>874422</v>
      </c>
      <c r="Y6" s="199">
        <v>680433</v>
      </c>
      <c r="Z6" s="199">
        <v>532025</v>
      </c>
      <c r="AA6" s="245">
        <v>432423</v>
      </c>
      <c r="AB6" s="121"/>
      <c r="AC6" s="131">
        <f>(AA6-Z6)/Z6</f>
        <v>-0.18721300690757015</v>
      </c>
    </row>
    <row r="7" spans="1:29" ht="13.15" customHeight="1" x14ac:dyDescent="0.2">
      <c r="A7" s="103" t="str">
        <f>IF(desc!$B$1=1,desc!$A110,IF(desc!$B$1=2,desc!$B110,IF(desc!$B$1=3,desc!$C110,desc!$D110)))</f>
        <v>Total</v>
      </c>
      <c r="B7" s="63">
        <v>73308004</v>
      </c>
      <c r="C7" s="63">
        <v>63040137</v>
      </c>
      <c r="D7" s="63">
        <v>55835836</v>
      </c>
      <c r="E7" s="63">
        <v>47890529</v>
      </c>
      <c r="F7" s="63">
        <v>39401944</v>
      </c>
      <c r="G7" s="63">
        <v>40156520</v>
      </c>
      <c r="H7" s="63">
        <v>35552963</v>
      </c>
      <c r="I7" s="63">
        <v>37030723</v>
      </c>
      <c r="J7" s="63">
        <v>28501693</v>
      </c>
      <c r="K7" s="63">
        <v>28363649</v>
      </c>
      <c r="L7" s="63">
        <v>26242764</v>
      </c>
      <c r="M7" s="63">
        <v>22165053</v>
      </c>
      <c r="N7" s="63">
        <v>21286642</v>
      </c>
      <c r="O7" s="63">
        <v>19544284</v>
      </c>
      <c r="P7" s="63">
        <v>16731870</v>
      </c>
      <c r="Q7" s="63">
        <v>12543539.25</v>
      </c>
      <c r="R7" s="63">
        <v>12265231</v>
      </c>
      <c r="S7" s="63">
        <v>7039211.0199999996</v>
      </c>
      <c r="T7" s="63">
        <v>7303068.2400000002</v>
      </c>
      <c r="U7" s="157">
        <v>4190536</v>
      </c>
      <c r="V7" s="201">
        <v>2802592</v>
      </c>
      <c r="W7" s="247">
        <v>2283577</v>
      </c>
      <c r="X7" s="247">
        <v>2136910.2999999998</v>
      </c>
      <c r="Y7" s="247">
        <v>1759465.3</v>
      </c>
      <c r="Z7" s="247">
        <v>1390765.4</v>
      </c>
      <c r="AA7" s="246">
        <v>1120895.51</v>
      </c>
      <c r="AB7" s="122"/>
      <c r="AC7" s="254">
        <f>(AA7-Z7)/Z7</f>
        <v>-0.19404415007736023</v>
      </c>
    </row>
    <row r="8" spans="1:29" x14ac:dyDescent="0.2">
      <c r="A8" s="18" t="str">
        <f>IF(desc!$B$1=1,desc!$A111,IF(desc!$B$1=2,desc!$B111,IF(desc!$B$1=3,desc!$C111,desc!$D111)))</f>
        <v xml:space="preserve">Note: </v>
      </c>
      <c r="B8" s="32"/>
      <c r="C8" s="32"/>
      <c r="D8" s="32"/>
      <c r="E8" s="32"/>
      <c r="F8" s="32"/>
      <c r="G8" s="32"/>
      <c r="H8" s="32"/>
      <c r="I8" s="32"/>
      <c r="J8" s="32"/>
      <c r="K8" s="32"/>
      <c r="L8" s="33"/>
      <c r="M8" s="33"/>
      <c r="N8" s="33"/>
      <c r="O8" s="33"/>
      <c r="P8" s="33"/>
      <c r="Q8" s="33"/>
    </row>
    <row r="9" spans="1:29" x14ac:dyDescent="0.2">
      <c r="A9" s="77" t="str">
        <f>IF(desc!$B$1=1,desc!$A112,IF(desc!$B$1=2,desc!$B112,IF(desc!$B$1=3,desc!$C112,desc!$D112)))</f>
        <v>1) Estimates</v>
      </c>
      <c r="B9" s="34"/>
      <c r="C9" s="34"/>
      <c r="D9" s="34"/>
      <c r="E9" s="34"/>
      <c r="F9" s="34"/>
      <c r="G9" s="34"/>
      <c r="H9" s="34"/>
      <c r="I9" s="34"/>
      <c r="J9" s="34"/>
      <c r="K9" s="34"/>
      <c r="L9" s="35"/>
      <c r="M9" s="35"/>
      <c r="N9" s="35"/>
      <c r="O9" s="35"/>
      <c r="P9" s="35"/>
      <c r="Q9" s="35"/>
    </row>
    <row r="10" spans="1:29" x14ac:dyDescent="0.2">
      <c r="A10" s="77" t="str">
        <f>IF(desc!$B$1=1,desc!$A113,IF(desc!$B$1=2,desc!$B113,IF(desc!$B$1=3,desc!$C113,desc!$D113)))</f>
        <v>... Unknown (not been gathered).</v>
      </c>
    </row>
    <row r="11" spans="1:29" x14ac:dyDescent="0.2">
      <c r="A11" s="18" t="str">
        <f>IF(desc!$B$1=1,desc!$A$127,IF(desc!$B$1=2,desc!$B$127,IF(desc!$B$1=3,desc!$C$127,desc!$D$127)))</f>
        <v>Source: OFCOM - Telecommunications statistics</v>
      </c>
    </row>
    <row r="12" spans="1:29" x14ac:dyDescent="0.2">
      <c r="A12" s="18" t="str">
        <f>IF(desc!$B$1=1,desc!$A$128,IF(desc!$B$1=2,desc!$B$128,IF(desc!$B$1=3,desc!$C$128,desc!$D$128)))</f>
        <v>© OFCOM 2025</v>
      </c>
    </row>
    <row r="13" spans="1:29" x14ac:dyDescent="0.2">
      <c r="A13" s="18"/>
    </row>
    <row r="14" spans="1:29" ht="33.75" x14ac:dyDescent="0.2">
      <c r="A14" s="18" t="str">
        <f>IF(desc!$B$1=1,desc!$A$129,IF(desc!$B$1=2,desc!$B$129,IF(desc!$B$1=3,desc!$C$129,desc!$D$129)))</f>
        <v>Information: Federal Office of Communications, Economics and Statistics Section, Telecomstatistics@bakom.admin.ch, 058 460 55 88</v>
      </c>
      <c r="N14" s="35"/>
      <c r="O14" s="35"/>
      <c r="P14" s="114"/>
      <c r="Q14" s="35"/>
      <c r="R14" s="35"/>
    </row>
    <row r="16" spans="1:29" x14ac:dyDescent="0.2">
      <c r="R16" s="89"/>
      <c r="S16" s="89"/>
      <c r="T16" s="89"/>
      <c r="U16" s="89"/>
      <c r="V16" s="89"/>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0"/>
  <dimension ref="A1:T17"/>
  <sheetViews>
    <sheetView showGridLines="0" zoomScaleNormal="100" workbookViewId="0">
      <pane xSplit="1" ySplit="4" topLeftCell="N5" activePane="bottomRight" state="frozen"/>
      <selection pane="topRight" activeCell="B1" sqref="B1"/>
      <selection pane="bottomLeft" activeCell="A7" sqref="A7"/>
      <selection pane="bottomRight" activeCell="A110" sqref="A110"/>
    </sheetView>
  </sheetViews>
  <sheetFormatPr baseColWidth="10" defaultColWidth="11.5703125" defaultRowHeight="12.75" x14ac:dyDescent="0.2"/>
  <cols>
    <col min="1" max="1" width="60.85546875" style="3" customWidth="1"/>
    <col min="2" max="4" width="11.5703125" style="3" customWidth="1"/>
    <col min="5" max="16384" width="11.5703125" style="3"/>
  </cols>
  <sheetData>
    <row r="1" spans="1:20" ht="34.9" customHeight="1" x14ac:dyDescent="0.2">
      <c r="A1" s="105" t="str">
        <f>IF(desc!$B$1=1,desc!$A115,IF(desc!$B$1=2,desc!$B115,IF(desc!$B$1=3,desc!$C115,desc!$D115)))</f>
        <v xml:space="preserve">Table SFM5B: Other services on fixed and mobile connections </v>
      </c>
    </row>
    <row r="2" spans="1:20" ht="25.9" customHeight="1" x14ac:dyDescent="0.2">
      <c r="A2" s="107" t="str">
        <f>IF(desc!$B$1=1,desc!$A116,IF(desc!$B$1=2,desc!$B116,IF(desc!$B$1=3,desc!$C116,desc!$D116)))</f>
        <v>Calls to the directory enquiries service according to the 18xy number</v>
      </c>
      <c r="B2" s="4"/>
      <c r="C2" s="4"/>
      <c r="D2" s="4"/>
      <c r="E2" s="4"/>
      <c r="F2" s="4"/>
      <c r="G2" s="4"/>
      <c r="H2" s="4"/>
    </row>
    <row r="3" spans="1:20" ht="4.9000000000000004" customHeight="1" x14ac:dyDescent="0.2">
      <c r="A3" s="6"/>
      <c r="B3" s="4"/>
      <c r="C3" s="4"/>
      <c r="D3" s="4"/>
      <c r="E3" s="4"/>
      <c r="F3" s="4"/>
      <c r="G3" s="4"/>
      <c r="H3" s="4"/>
      <c r="N3" s="139"/>
    </row>
    <row r="4" spans="1:20" x14ac:dyDescent="0.2">
      <c r="A4" s="21"/>
      <c r="B4" s="5">
        <v>2008</v>
      </c>
      <c r="C4" s="5">
        <v>2009</v>
      </c>
      <c r="D4" s="5">
        <v>2010</v>
      </c>
      <c r="E4" s="5">
        <v>2011</v>
      </c>
      <c r="F4" s="5">
        <v>2012</v>
      </c>
      <c r="G4" s="5">
        <v>2013</v>
      </c>
      <c r="H4" s="5">
        <v>2014</v>
      </c>
      <c r="I4" s="5">
        <v>2015</v>
      </c>
      <c r="J4" s="5">
        <v>2016</v>
      </c>
      <c r="K4" s="5">
        <v>2017</v>
      </c>
      <c r="L4" s="202">
        <v>2018</v>
      </c>
      <c r="M4" s="179">
        <v>2019</v>
      </c>
      <c r="N4" s="179">
        <v>2020</v>
      </c>
      <c r="O4" s="179">
        <v>2021</v>
      </c>
      <c r="P4" s="198">
        <v>2022</v>
      </c>
      <c r="Q4" s="198">
        <v>2023</v>
      </c>
      <c r="R4" s="133">
        <v>2024</v>
      </c>
      <c r="T4" s="9" t="str">
        <f>IF(desc!$B$1=1,desc!$A126,IF(desc!$B$1=2,desc!$B126,IF(desc!$B$1=3,desc!$C126,desc!$D126)))</f>
        <v>Var. 23-24</v>
      </c>
    </row>
    <row r="5" spans="1:20" x14ac:dyDescent="0.2">
      <c r="A5" s="61" t="str">
        <f>IF(desc!$B$1=1,desc!$A117,IF(desc!$B$1=2,desc!$B117,IF(desc!$B$1=3,desc!$C117,desc!$D117)))</f>
        <v>Total number of calls from the fixed network and mobile network</v>
      </c>
      <c r="B5" s="66"/>
      <c r="C5" s="67"/>
      <c r="D5" s="67"/>
      <c r="E5" s="67"/>
      <c r="F5" s="67"/>
      <c r="G5" s="67"/>
      <c r="H5" s="67"/>
      <c r="I5" s="67"/>
      <c r="J5" s="67"/>
      <c r="K5" s="67"/>
      <c r="L5" s="67"/>
      <c r="M5" s="204"/>
      <c r="N5" s="248"/>
      <c r="O5" s="248"/>
      <c r="P5" s="253"/>
      <c r="Q5" s="253"/>
      <c r="R5" s="261"/>
      <c r="S5" s="89"/>
      <c r="T5" s="123"/>
    </row>
    <row r="6" spans="1:20" x14ac:dyDescent="0.2">
      <c r="A6" s="60" t="str">
        <f>IF(desc!$B$1=1,desc!$A118,IF(desc!$B$1=2,desc!$B118,IF(desc!$B$1=3,desc!$C118,desc!$D118)))</f>
        <v>of which to 1811</v>
      </c>
      <c r="B6" s="23">
        <v>16312547</v>
      </c>
      <c r="C6" s="23">
        <v>13781502</v>
      </c>
      <c r="D6" s="23">
        <v>11682794</v>
      </c>
      <c r="E6" s="23">
        <v>9437343</v>
      </c>
      <c r="F6" s="23">
        <v>7313985</v>
      </c>
      <c r="G6" s="23">
        <v>5667413</v>
      </c>
      <c r="H6" s="23">
        <v>4699122</v>
      </c>
      <c r="I6" s="23">
        <v>3716277</v>
      </c>
      <c r="J6" s="23">
        <v>2823506</v>
      </c>
      <c r="K6" s="23">
        <v>2212973</v>
      </c>
      <c r="L6" s="68">
        <v>1665344</v>
      </c>
      <c r="M6" s="186">
        <v>1253817</v>
      </c>
      <c r="N6" s="186">
        <v>874598</v>
      </c>
      <c r="O6" s="186">
        <v>775721</v>
      </c>
      <c r="P6" s="186">
        <v>616719</v>
      </c>
      <c r="Q6" s="186">
        <v>500126</v>
      </c>
      <c r="R6" s="225">
        <v>425507</v>
      </c>
      <c r="S6" s="35"/>
      <c r="T6" s="131">
        <f>(R6-Q6)/Q6</f>
        <v>-0.1492004014988223</v>
      </c>
    </row>
    <row r="7" spans="1:20" x14ac:dyDescent="0.2">
      <c r="A7" s="60" t="str">
        <f>IF(desc!$B$1=1,desc!$A119,IF(desc!$B$1=2,desc!$B119,IF(desc!$B$1=3,desc!$C119,desc!$D119)))</f>
        <v>of which to 1818</v>
      </c>
      <c r="B7" s="23">
        <v>13120541</v>
      </c>
      <c r="C7" s="23">
        <v>12349167</v>
      </c>
      <c r="D7" s="23">
        <v>10738908</v>
      </c>
      <c r="E7" s="23">
        <v>8913840</v>
      </c>
      <c r="F7" s="23">
        <v>6924250</v>
      </c>
      <c r="G7" s="23">
        <v>4854397</v>
      </c>
      <c r="H7" s="23">
        <v>3419200</v>
      </c>
      <c r="I7" s="23">
        <v>2558821</v>
      </c>
      <c r="J7" s="23">
        <v>1802169</v>
      </c>
      <c r="K7" s="23">
        <v>1304228</v>
      </c>
      <c r="L7" s="68">
        <v>928306</v>
      </c>
      <c r="M7" s="186">
        <v>714043</v>
      </c>
      <c r="N7" s="186">
        <v>562517</v>
      </c>
      <c r="O7" s="186">
        <v>476512</v>
      </c>
      <c r="P7" s="186">
        <v>386129</v>
      </c>
      <c r="Q7" s="186">
        <v>317512</v>
      </c>
      <c r="R7" s="225">
        <v>275780</v>
      </c>
      <c r="S7" s="35"/>
      <c r="T7" s="131">
        <f>(R7-Q7)/Q7</f>
        <v>-0.13143440247927637</v>
      </c>
    </row>
    <row r="8" spans="1:20" x14ac:dyDescent="0.2">
      <c r="A8" s="60" t="str">
        <f>IF(desc!$B$1=1,desc!$A120,IF(desc!$B$1=2,desc!$B120,IF(desc!$B$1=3,desc!$C120,desc!$D120)))</f>
        <v>of which to 1820</v>
      </c>
      <c r="B8" s="257" t="s">
        <v>216</v>
      </c>
      <c r="C8" s="257" t="s">
        <v>216</v>
      </c>
      <c r="D8" s="257" t="s">
        <v>216</v>
      </c>
      <c r="E8" s="257" t="s">
        <v>216</v>
      </c>
      <c r="F8" s="257" t="s">
        <v>216</v>
      </c>
      <c r="G8" s="257" t="s">
        <v>216</v>
      </c>
      <c r="H8" s="257" t="s">
        <v>216</v>
      </c>
      <c r="I8" s="23">
        <v>4897</v>
      </c>
      <c r="J8" s="23">
        <v>113178</v>
      </c>
      <c r="K8" s="23">
        <v>154082</v>
      </c>
      <c r="L8" s="23">
        <v>199071</v>
      </c>
      <c r="M8" s="23">
        <v>247526</v>
      </c>
      <c r="N8" s="23">
        <v>248590</v>
      </c>
      <c r="O8" s="23">
        <v>213898</v>
      </c>
      <c r="P8" s="23">
        <v>177418</v>
      </c>
      <c r="Q8" s="23">
        <v>148427</v>
      </c>
      <c r="R8" s="226">
        <v>121990</v>
      </c>
      <c r="S8" s="82"/>
      <c r="T8" s="131">
        <f>(R8-Q8)/Q8</f>
        <v>-0.1781144939936804</v>
      </c>
    </row>
    <row r="9" spans="1:20" x14ac:dyDescent="0.2">
      <c r="A9" s="60" t="str">
        <f>IF(desc!$B$1=1,desc!$A121,IF(desc!$B$1=2,desc!$B121,IF(desc!$B$1=3,desc!$C121,desc!$D121)))</f>
        <v>Other 18xy</v>
      </c>
      <c r="B9" s="23">
        <f>B10-B7-B6</f>
        <v>1293439</v>
      </c>
      <c r="C9" s="23">
        <f t="shared" ref="C9:H9" si="0">C10-C7-C6</f>
        <v>837173</v>
      </c>
      <c r="D9" s="23">
        <f t="shared" si="0"/>
        <v>277861</v>
      </c>
      <c r="E9" s="23">
        <f t="shared" si="0"/>
        <v>352938</v>
      </c>
      <c r="F9" s="23">
        <f t="shared" si="0"/>
        <v>242620</v>
      </c>
      <c r="G9" s="23">
        <f t="shared" si="0"/>
        <v>154113</v>
      </c>
      <c r="H9" s="23">
        <f t="shared" si="0"/>
        <v>100853</v>
      </c>
      <c r="I9" s="23">
        <f>I10-I7-I6-I8</f>
        <v>68572</v>
      </c>
      <c r="J9" s="23">
        <f t="shared" ref="J9:R9" si="1">J10-J7-J6-J8</f>
        <v>50192</v>
      </c>
      <c r="K9" s="23">
        <f t="shared" si="1"/>
        <v>36035</v>
      </c>
      <c r="L9" s="23">
        <f t="shared" si="1"/>
        <v>25229</v>
      </c>
      <c r="M9" s="23">
        <f t="shared" si="1"/>
        <v>19912</v>
      </c>
      <c r="N9" s="23">
        <f t="shared" si="1"/>
        <v>15797</v>
      </c>
      <c r="O9" s="23">
        <f t="shared" si="1"/>
        <v>6801</v>
      </c>
      <c r="P9" s="23">
        <f t="shared" si="1"/>
        <v>4490</v>
      </c>
      <c r="Q9" s="23">
        <f t="shared" si="1"/>
        <v>2698</v>
      </c>
      <c r="R9" s="225">
        <f t="shared" si="1"/>
        <v>819</v>
      </c>
      <c r="S9" s="35"/>
      <c r="T9" s="131">
        <f>(R9-Q9)/Q9</f>
        <v>-0.69644180874722017</v>
      </c>
    </row>
    <row r="10" spans="1:20" x14ac:dyDescent="0.2">
      <c r="A10" s="62" t="str">
        <f>IF(desc!$B$1=1,desc!$A122,IF(desc!$B$1=2,desc!$B122,IF(desc!$B$1=3,desc!$C122,desc!$D122)))</f>
        <v xml:space="preserve">Total </v>
      </c>
      <c r="B10" s="76">
        <v>30726527</v>
      </c>
      <c r="C10" s="76">
        <v>26967842</v>
      </c>
      <c r="D10" s="76">
        <v>22699563</v>
      </c>
      <c r="E10" s="76">
        <v>18704121</v>
      </c>
      <c r="F10" s="76">
        <v>14480855</v>
      </c>
      <c r="G10" s="76">
        <v>10675923</v>
      </c>
      <c r="H10" s="76">
        <v>8219175</v>
      </c>
      <c r="I10" s="76">
        <v>6348567</v>
      </c>
      <c r="J10" s="76">
        <v>4789045</v>
      </c>
      <c r="K10" s="76">
        <v>3707318</v>
      </c>
      <c r="L10" s="159">
        <v>2817950</v>
      </c>
      <c r="M10" s="203">
        <v>2235298</v>
      </c>
      <c r="N10" s="203">
        <v>1701502</v>
      </c>
      <c r="O10" s="203">
        <v>1472932</v>
      </c>
      <c r="P10" s="243">
        <v>1184756</v>
      </c>
      <c r="Q10" s="243">
        <v>968763</v>
      </c>
      <c r="R10" s="262">
        <v>824096</v>
      </c>
      <c r="S10" s="119"/>
      <c r="T10" s="254">
        <f>(R10-Q10)/Q10</f>
        <v>-0.14933167348463969</v>
      </c>
    </row>
    <row r="11" spans="1:20" x14ac:dyDescent="0.2">
      <c r="A11" s="38" t="str">
        <f>IF(desc!$B$1=1,desc!$A123,IF(desc!$B$1=2,desc!$B123,IF(desc!$B$1=3,desc!$C123,desc!$D123)))</f>
        <v xml:space="preserve">Note: </v>
      </c>
    </row>
    <row r="12" spans="1:20" ht="33.75" x14ac:dyDescent="0.2">
      <c r="A12" s="77" t="str">
        <f>IF(desc!$B$1=1,desc!$A124,IF(desc!$B$1=2,desc!$B124,IF(desc!$B$1=3,desc!$C124,desc!$D124)))</f>
        <v>The data in this table comes from the holders of the short numbers, in accordance with art. 34 ORAT. As the data source has changed, the entire table has been revised in 2054.</v>
      </c>
    </row>
    <row r="13" spans="1:20" x14ac:dyDescent="0.2">
      <c r="A13" s="38" t="str">
        <f>IF(desc!$B$1=1,desc!$A125,IF(desc!$B$1=2,desc!$B125,IF(desc!$B$1=3,desc!$C125,desc!$D125)))</f>
        <v>... Unknown (not been gathered).</v>
      </c>
    </row>
    <row r="14" spans="1:20" x14ac:dyDescent="0.2">
      <c r="A14" s="18" t="str">
        <f>IF(desc!$B$1=1,desc!$A$127,IF(desc!$B$1=2,desc!$B$127,IF(desc!$B$1=3,desc!$C$127,desc!$D$127)))</f>
        <v>Source: OFCOM - Telecommunications statistics</v>
      </c>
    </row>
    <row r="15" spans="1:20" x14ac:dyDescent="0.2">
      <c r="A15" s="18" t="str">
        <f>IF(desc!$B$1=1,desc!$A$128,IF(desc!$B$1=2,desc!$B$128,IF(desc!$B$1=3,desc!$C$128,desc!$D$128)))</f>
        <v>© OFCOM 2025</v>
      </c>
    </row>
    <row r="16" spans="1:20" x14ac:dyDescent="0.2">
      <c r="A16" s="18"/>
    </row>
    <row r="17" spans="1:19" ht="22.5" x14ac:dyDescent="0.2">
      <c r="A17" s="18" t="str">
        <f>IF(desc!$B$1=1,desc!$A$129,IF(desc!$B$1=2,desc!$B$129,IF(desc!$B$1=3,desc!$C$129,desc!$D$129)))</f>
        <v>Information: Federal Office of Communications, Economics and Statistics Section, Telecomstatistics@bakom.admin.ch, 058 460 55 88</v>
      </c>
      <c r="N17" s="35"/>
      <c r="O17" s="35"/>
      <c r="P17" s="114"/>
      <c r="Q17" s="114"/>
      <c r="R17" s="35"/>
      <c r="S17" s="35"/>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dimension ref="A1:H129"/>
  <sheetViews>
    <sheetView topLeftCell="A18" zoomScaleNormal="100" workbookViewId="0">
      <selection activeCell="A34" sqref="A34"/>
    </sheetView>
  </sheetViews>
  <sheetFormatPr baseColWidth="10" defaultColWidth="72.140625" defaultRowHeight="12.75" x14ac:dyDescent="0.2"/>
  <sheetData>
    <row r="1" spans="1:8" x14ac:dyDescent="0.2">
      <c r="A1" s="1" t="s">
        <v>0</v>
      </c>
      <c r="B1" s="1">
        <v>4</v>
      </c>
      <c r="C1" s="1">
        <v>1</v>
      </c>
      <c r="D1" s="1" t="s">
        <v>1</v>
      </c>
    </row>
    <row r="2" spans="1:8" x14ac:dyDescent="0.2">
      <c r="A2" s="1"/>
      <c r="B2" s="1"/>
      <c r="C2" s="1">
        <v>2</v>
      </c>
      <c r="D2" s="1" t="s">
        <v>2</v>
      </c>
    </row>
    <row r="3" spans="1:8" x14ac:dyDescent="0.2">
      <c r="A3" s="1"/>
      <c r="B3" s="1"/>
      <c r="C3" s="1">
        <v>3</v>
      </c>
      <c r="D3" s="1" t="s">
        <v>3</v>
      </c>
    </row>
    <row r="4" spans="1:8" x14ac:dyDescent="0.2">
      <c r="A4" s="1"/>
      <c r="B4" s="1"/>
      <c r="C4" s="1">
        <v>4</v>
      </c>
      <c r="D4" s="1" t="s">
        <v>4</v>
      </c>
    </row>
    <row r="5" spans="1:8" x14ac:dyDescent="0.2">
      <c r="A5" s="1" t="s">
        <v>5</v>
      </c>
      <c r="B5" s="1" t="s">
        <v>6</v>
      </c>
      <c r="C5" s="1" t="s">
        <v>7</v>
      </c>
      <c r="D5" s="1" t="s">
        <v>8</v>
      </c>
    </row>
    <row r="6" spans="1:8" x14ac:dyDescent="0.2">
      <c r="A6" t="s">
        <v>17</v>
      </c>
      <c r="B6" t="s">
        <v>16</v>
      </c>
      <c r="C6" t="s">
        <v>18</v>
      </c>
      <c r="D6" t="s">
        <v>19</v>
      </c>
    </row>
    <row r="7" spans="1:8" x14ac:dyDescent="0.2">
      <c r="A7" s="1" t="s">
        <v>202</v>
      </c>
      <c r="B7" t="s">
        <v>203</v>
      </c>
      <c r="C7" t="s">
        <v>204</v>
      </c>
      <c r="D7" s="1" t="s">
        <v>205</v>
      </c>
    </row>
    <row r="8" spans="1:8" x14ac:dyDescent="0.2">
      <c r="A8" s="1" t="s">
        <v>49</v>
      </c>
      <c r="B8" t="s">
        <v>20</v>
      </c>
      <c r="C8" s="1" t="s">
        <v>85</v>
      </c>
      <c r="D8" s="1" t="s">
        <v>107</v>
      </c>
    </row>
    <row r="9" spans="1:8" x14ac:dyDescent="0.2">
      <c r="A9" s="1" t="s">
        <v>52</v>
      </c>
      <c r="B9" t="s">
        <v>23</v>
      </c>
      <c r="C9" s="1" t="s">
        <v>108</v>
      </c>
      <c r="D9" s="1" t="s">
        <v>109</v>
      </c>
    </row>
    <row r="10" spans="1:8" x14ac:dyDescent="0.2">
      <c r="A10" s="1" t="s">
        <v>51</v>
      </c>
      <c r="B10" t="s">
        <v>24</v>
      </c>
      <c r="C10" s="1" t="s">
        <v>157</v>
      </c>
      <c r="D10" s="1" t="s">
        <v>158</v>
      </c>
      <c r="F10" s="1"/>
    </row>
    <row r="11" spans="1:8" x14ac:dyDescent="0.2">
      <c r="A11" s="1" t="s">
        <v>50</v>
      </c>
      <c r="B11" t="s">
        <v>25</v>
      </c>
      <c r="C11" s="1" t="s">
        <v>155</v>
      </c>
      <c r="D11" s="1" t="s">
        <v>156</v>
      </c>
      <c r="E11" s="1"/>
      <c r="H11" s="2"/>
    </row>
    <row r="12" spans="1:8" x14ac:dyDescent="0.2">
      <c r="A12" s="1" t="s">
        <v>54</v>
      </c>
      <c r="B12" t="s">
        <v>21</v>
      </c>
      <c r="C12" t="s">
        <v>143</v>
      </c>
      <c r="D12" s="1" t="s">
        <v>110</v>
      </c>
    </row>
    <row r="13" spans="1:8" x14ac:dyDescent="0.2">
      <c r="A13" s="1" t="s">
        <v>53</v>
      </c>
      <c r="B13" t="s">
        <v>206</v>
      </c>
      <c r="C13" s="1" t="s">
        <v>174</v>
      </c>
      <c r="D13" t="s">
        <v>175</v>
      </c>
    </row>
    <row r="14" spans="1:8" x14ac:dyDescent="0.2">
      <c r="A14" s="1" t="s">
        <v>55</v>
      </c>
      <c r="B14" t="s">
        <v>22</v>
      </c>
      <c r="C14" s="1" t="s">
        <v>86</v>
      </c>
      <c r="D14" s="1" t="s">
        <v>111</v>
      </c>
    </row>
    <row r="15" spans="1:8" x14ac:dyDescent="0.2">
      <c r="A15" s="1" t="s">
        <v>154</v>
      </c>
      <c r="B15" t="s">
        <v>207</v>
      </c>
      <c r="C15" s="1" t="s">
        <v>176</v>
      </c>
      <c r="D15" s="1" t="s">
        <v>177</v>
      </c>
    </row>
    <row r="16" spans="1:8" x14ac:dyDescent="0.2">
      <c r="A16" s="1" t="s">
        <v>153</v>
      </c>
      <c r="B16" t="s">
        <v>26</v>
      </c>
      <c r="C16" s="1" t="s">
        <v>164</v>
      </c>
      <c r="D16" s="1" t="s">
        <v>112</v>
      </c>
    </row>
    <row r="17" spans="1:4" x14ac:dyDescent="0.2">
      <c r="A17" t="s">
        <v>84</v>
      </c>
      <c r="B17" t="s">
        <v>28</v>
      </c>
      <c r="C17" t="s">
        <v>87</v>
      </c>
      <c r="D17" s="2" t="s">
        <v>113</v>
      </c>
    </row>
    <row r="18" spans="1:4" x14ac:dyDescent="0.2">
      <c r="A18" s="1" t="s">
        <v>182</v>
      </c>
      <c r="B18" t="s">
        <v>183</v>
      </c>
      <c r="C18" s="1" t="s">
        <v>184</v>
      </c>
      <c r="D18" s="1" t="s">
        <v>185</v>
      </c>
    </row>
    <row r="19" spans="1:4" x14ac:dyDescent="0.2">
      <c r="A19" s="1" t="s">
        <v>56</v>
      </c>
      <c r="B19" t="s">
        <v>27</v>
      </c>
      <c r="C19" s="1" t="s">
        <v>88</v>
      </c>
      <c r="D19" s="2" t="s">
        <v>114</v>
      </c>
    </row>
    <row r="20" spans="1:4" x14ac:dyDescent="0.2">
      <c r="A20" s="1" t="s">
        <v>57</v>
      </c>
      <c r="B20" t="s">
        <v>208</v>
      </c>
      <c r="C20" s="1" t="s">
        <v>89</v>
      </c>
      <c r="D20" s="1" t="s">
        <v>115</v>
      </c>
    </row>
    <row r="21" spans="1:4" x14ac:dyDescent="0.2">
      <c r="A21" s="1" t="s">
        <v>169</v>
      </c>
      <c r="B21" t="s">
        <v>209</v>
      </c>
      <c r="C21" s="1" t="s">
        <v>90</v>
      </c>
      <c r="D21" s="2" t="s">
        <v>116</v>
      </c>
    </row>
    <row r="22" spans="1:4" x14ac:dyDescent="0.2">
      <c r="A22" s="1" t="s">
        <v>58</v>
      </c>
      <c r="B22" t="s">
        <v>29</v>
      </c>
      <c r="C22" s="1" t="s">
        <v>91</v>
      </c>
      <c r="D22" s="2" t="s">
        <v>117</v>
      </c>
    </row>
    <row r="23" spans="1:4" x14ac:dyDescent="0.2">
      <c r="A23" s="1" t="s">
        <v>186</v>
      </c>
      <c r="B23" t="s">
        <v>170</v>
      </c>
      <c r="C23" s="1" t="s">
        <v>192</v>
      </c>
      <c r="D23" s="2" t="s">
        <v>197</v>
      </c>
    </row>
    <row r="24" spans="1:4" x14ac:dyDescent="0.2">
      <c r="A24" s="1" t="s">
        <v>187</v>
      </c>
      <c r="B24" t="s">
        <v>191</v>
      </c>
      <c r="C24" s="1" t="s">
        <v>193</v>
      </c>
      <c r="D24" s="2" t="s">
        <v>198</v>
      </c>
    </row>
    <row r="25" spans="1:4" x14ac:dyDescent="0.2">
      <c r="A25" s="1" t="s">
        <v>188</v>
      </c>
      <c r="B25" t="s">
        <v>171</v>
      </c>
      <c r="C25" s="1" t="s">
        <v>194</v>
      </c>
      <c r="D25" s="2" t="s">
        <v>199</v>
      </c>
    </row>
    <row r="26" spans="1:4" x14ac:dyDescent="0.2">
      <c r="A26" s="1" t="s">
        <v>189</v>
      </c>
      <c r="B26" t="s">
        <v>172</v>
      </c>
      <c r="C26" s="1" t="s">
        <v>195</v>
      </c>
      <c r="D26" s="2" t="s">
        <v>200</v>
      </c>
    </row>
    <row r="27" spans="1:4" x14ac:dyDescent="0.2">
      <c r="A27" s="1" t="s">
        <v>190</v>
      </c>
      <c r="B27" t="s">
        <v>173</v>
      </c>
      <c r="C27" s="1" t="s">
        <v>196</v>
      </c>
      <c r="D27" s="2" t="s">
        <v>201</v>
      </c>
    </row>
    <row r="28" spans="1:4" x14ac:dyDescent="0.2">
      <c r="A28" s="1" t="s">
        <v>59</v>
      </c>
      <c r="B28" t="s">
        <v>30</v>
      </c>
      <c r="C28" s="1" t="s">
        <v>92</v>
      </c>
      <c r="D28" s="2" t="s">
        <v>118</v>
      </c>
    </row>
    <row r="29" spans="1:4" x14ac:dyDescent="0.2">
      <c r="A29" s="1" t="s">
        <v>60</v>
      </c>
      <c r="B29" t="s">
        <v>210</v>
      </c>
      <c r="C29" s="1" t="s">
        <v>93</v>
      </c>
      <c r="D29" s="2" t="s">
        <v>119</v>
      </c>
    </row>
    <row r="30" spans="1:4" x14ac:dyDescent="0.2">
      <c r="A30" s="1" t="s">
        <v>61</v>
      </c>
      <c r="B30" t="s">
        <v>211</v>
      </c>
      <c r="C30" s="1" t="s">
        <v>94</v>
      </c>
      <c r="D30" s="2" t="s">
        <v>120</v>
      </c>
    </row>
    <row r="31" spans="1:4" x14ac:dyDescent="0.2">
      <c r="A31" s="1" t="s">
        <v>62</v>
      </c>
      <c r="B31" t="s">
        <v>212</v>
      </c>
      <c r="C31" s="1" t="s">
        <v>95</v>
      </c>
      <c r="D31" s="2" t="s">
        <v>121</v>
      </c>
    </row>
    <row r="32" spans="1:4" x14ac:dyDescent="0.2">
      <c r="A32" s="1" t="s">
        <v>63</v>
      </c>
      <c r="B32" t="s">
        <v>31</v>
      </c>
      <c r="C32" s="1" t="s">
        <v>96</v>
      </c>
      <c r="D32" s="2" t="s">
        <v>163</v>
      </c>
    </row>
    <row r="33" spans="1:4" x14ac:dyDescent="0.2">
      <c r="A33" s="1" t="s">
        <v>236</v>
      </c>
      <c r="B33" t="s">
        <v>237</v>
      </c>
      <c r="C33" t="s">
        <v>238</v>
      </c>
      <c r="D33" s="2" t="s">
        <v>227</v>
      </c>
    </row>
    <row r="34" spans="1:4" s="260" customFormat="1" ht="25.5" x14ac:dyDescent="0.2">
      <c r="A34" s="274" t="s">
        <v>295</v>
      </c>
      <c r="B34" s="260" t="s">
        <v>299</v>
      </c>
      <c r="C34" s="260" t="s">
        <v>296</v>
      </c>
      <c r="D34" s="280" t="s">
        <v>297</v>
      </c>
    </row>
    <row r="35" spans="1:4" x14ac:dyDescent="0.2">
      <c r="A35" t="s">
        <v>228</v>
      </c>
      <c r="B35" t="s">
        <v>229</v>
      </c>
      <c r="C35" t="s">
        <v>230</v>
      </c>
      <c r="D35" t="s">
        <v>231</v>
      </c>
    </row>
    <row r="36" spans="1:4" x14ac:dyDescent="0.2">
      <c r="A36" t="s">
        <v>284</v>
      </c>
      <c r="B36" t="s">
        <v>285</v>
      </c>
      <c r="C36" t="s">
        <v>285</v>
      </c>
      <c r="D36" t="s">
        <v>285</v>
      </c>
    </row>
    <row r="37" spans="1:4" x14ac:dyDescent="0.2">
      <c r="A37" t="s">
        <v>64</v>
      </c>
      <c r="B37" t="s">
        <v>38</v>
      </c>
      <c r="C37" t="s">
        <v>97</v>
      </c>
      <c r="D37" t="s">
        <v>122</v>
      </c>
    </row>
    <row r="38" spans="1:4" x14ac:dyDescent="0.2">
      <c r="A38" s="1" t="s">
        <v>65</v>
      </c>
      <c r="B38" t="s">
        <v>213</v>
      </c>
      <c r="C38" t="s">
        <v>178</v>
      </c>
      <c r="D38" s="2" t="s">
        <v>179</v>
      </c>
    </row>
    <row r="39" spans="1:4" x14ac:dyDescent="0.2">
      <c r="A39" s="1" t="s">
        <v>66</v>
      </c>
      <c r="B39" t="s">
        <v>32</v>
      </c>
      <c r="C39" t="s">
        <v>167</v>
      </c>
      <c r="D39" s="2" t="s">
        <v>123</v>
      </c>
    </row>
    <row r="40" spans="1:4" x14ac:dyDescent="0.2">
      <c r="A40" s="1" t="s">
        <v>67</v>
      </c>
      <c r="B40" t="s">
        <v>33</v>
      </c>
      <c r="C40" t="s">
        <v>98</v>
      </c>
      <c r="D40" s="2" t="s">
        <v>124</v>
      </c>
    </row>
    <row r="41" spans="1:4" x14ac:dyDescent="0.2">
      <c r="A41" s="1" t="s">
        <v>68</v>
      </c>
      <c r="B41" t="s">
        <v>34</v>
      </c>
      <c r="C41" t="s">
        <v>99</v>
      </c>
      <c r="D41" s="2" t="s">
        <v>125</v>
      </c>
    </row>
    <row r="42" spans="1:4" x14ac:dyDescent="0.2">
      <c r="A42" s="1" t="s">
        <v>15</v>
      </c>
      <c r="B42" t="s">
        <v>31</v>
      </c>
      <c r="C42" t="s">
        <v>96</v>
      </c>
      <c r="D42" s="2" t="s">
        <v>163</v>
      </c>
    </row>
    <row r="43" spans="1:4" x14ac:dyDescent="0.2">
      <c r="A43" s="1" t="s">
        <v>69</v>
      </c>
      <c r="B43" t="s">
        <v>36</v>
      </c>
      <c r="C43" t="s">
        <v>101</v>
      </c>
      <c r="D43" s="2" t="s">
        <v>127</v>
      </c>
    </row>
    <row r="44" spans="1:4" x14ac:dyDescent="0.2">
      <c r="A44" s="1" t="s">
        <v>67</v>
      </c>
      <c r="B44" t="s">
        <v>33</v>
      </c>
      <c r="C44" t="s">
        <v>98</v>
      </c>
      <c r="D44" s="2" t="s">
        <v>124</v>
      </c>
    </row>
    <row r="45" spans="1:4" x14ac:dyDescent="0.2">
      <c r="A45" s="1" t="s">
        <v>68</v>
      </c>
      <c r="B45" t="s">
        <v>34</v>
      </c>
      <c r="C45" t="s">
        <v>99</v>
      </c>
      <c r="D45" s="2" t="s">
        <v>125</v>
      </c>
    </row>
    <row r="46" spans="1:4" x14ac:dyDescent="0.2">
      <c r="A46" s="1" t="s">
        <v>15</v>
      </c>
      <c r="B46" t="s">
        <v>31</v>
      </c>
      <c r="C46" t="s">
        <v>96</v>
      </c>
      <c r="D46" s="2" t="s">
        <v>163</v>
      </c>
    </row>
    <row r="47" spans="1:4" x14ac:dyDescent="0.2">
      <c r="A47" s="1" t="s">
        <v>13</v>
      </c>
      <c r="B47" t="s">
        <v>13</v>
      </c>
      <c r="C47" t="s">
        <v>102</v>
      </c>
      <c r="D47" t="s">
        <v>13</v>
      </c>
    </row>
    <row r="48" spans="1:4" x14ac:dyDescent="0.2">
      <c r="A48" s="1" t="s">
        <v>67</v>
      </c>
      <c r="B48" t="s">
        <v>33</v>
      </c>
      <c r="C48" t="s">
        <v>98</v>
      </c>
      <c r="D48" s="2" t="s">
        <v>124</v>
      </c>
    </row>
    <row r="49" spans="1:4" x14ac:dyDescent="0.2">
      <c r="A49" s="1" t="s">
        <v>68</v>
      </c>
      <c r="B49" t="s">
        <v>34</v>
      </c>
      <c r="C49" t="s">
        <v>99</v>
      </c>
      <c r="D49" s="2" t="s">
        <v>125</v>
      </c>
    </row>
    <row r="50" spans="1:4" x14ac:dyDescent="0.2">
      <c r="A50" s="1" t="s">
        <v>15</v>
      </c>
      <c r="B50" t="s">
        <v>31</v>
      </c>
      <c r="C50" t="s">
        <v>96</v>
      </c>
      <c r="D50" s="2" t="s">
        <v>163</v>
      </c>
    </row>
    <row r="51" spans="1:4" x14ac:dyDescent="0.2">
      <c r="A51" s="1" t="s">
        <v>236</v>
      </c>
      <c r="B51" t="s">
        <v>237</v>
      </c>
      <c r="C51" t="s">
        <v>238</v>
      </c>
      <c r="D51" s="2" t="s">
        <v>227</v>
      </c>
    </row>
    <row r="52" spans="1:4" x14ac:dyDescent="0.2">
      <c r="A52" s="1" t="s">
        <v>232</v>
      </c>
      <c r="B52" t="s">
        <v>233</v>
      </c>
      <c r="C52" t="s">
        <v>234</v>
      </c>
      <c r="D52" s="2" t="s">
        <v>239</v>
      </c>
    </row>
    <row r="53" spans="1:4" x14ac:dyDescent="0.2">
      <c r="A53" t="s">
        <v>284</v>
      </c>
      <c r="B53" t="s">
        <v>285</v>
      </c>
      <c r="C53" t="s">
        <v>285</v>
      </c>
      <c r="D53" t="s">
        <v>285</v>
      </c>
    </row>
    <row r="54" spans="1:4" x14ac:dyDescent="0.2">
      <c r="A54" t="s">
        <v>180</v>
      </c>
      <c r="B54" t="s">
        <v>37</v>
      </c>
      <c r="C54" t="s">
        <v>103</v>
      </c>
      <c r="D54" t="s">
        <v>294</v>
      </c>
    </row>
    <row r="55" spans="1:4" x14ac:dyDescent="0.2">
      <c r="A55" s="1" t="s">
        <v>65</v>
      </c>
      <c r="B55" t="s">
        <v>213</v>
      </c>
      <c r="C55" t="s">
        <v>178</v>
      </c>
      <c r="D55" s="2" t="s">
        <v>181</v>
      </c>
    </row>
    <row r="56" spans="1:4" x14ac:dyDescent="0.2">
      <c r="A56" s="1" t="s">
        <v>66</v>
      </c>
      <c r="B56" t="s">
        <v>32</v>
      </c>
      <c r="C56" t="s">
        <v>167</v>
      </c>
      <c r="D56" s="2" t="s">
        <v>123</v>
      </c>
    </row>
    <row r="57" spans="1:4" x14ac:dyDescent="0.2">
      <c r="A57" s="1" t="s">
        <v>67</v>
      </c>
      <c r="B57" t="s">
        <v>33</v>
      </c>
      <c r="C57" t="s">
        <v>98</v>
      </c>
      <c r="D57" s="2" t="s">
        <v>124</v>
      </c>
    </row>
    <row r="58" spans="1:4" x14ac:dyDescent="0.2">
      <c r="A58" s="1" t="s">
        <v>70</v>
      </c>
      <c r="B58" t="s">
        <v>39</v>
      </c>
      <c r="C58" t="s">
        <v>104</v>
      </c>
      <c r="D58" s="2" t="s">
        <v>129</v>
      </c>
    </row>
    <row r="59" spans="1:4" x14ac:dyDescent="0.2">
      <c r="A59" s="1" t="s">
        <v>68</v>
      </c>
      <c r="B59" t="s">
        <v>34</v>
      </c>
      <c r="C59" t="s">
        <v>99</v>
      </c>
      <c r="D59" s="2" t="s">
        <v>125</v>
      </c>
    </row>
    <row r="60" spans="1:4" x14ac:dyDescent="0.2">
      <c r="A60" s="1" t="s">
        <v>70</v>
      </c>
      <c r="B60" t="s">
        <v>39</v>
      </c>
      <c r="C60" t="s">
        <v>104</v>
      </c>
      <c r="D60" s="2" t="s">
        <v>129</v>
      </c>
    </row>
    <row r="61" spans="1:4" x14ac:dyDescent="0.2">
      <c r="A61" s="1" t="s">
        <v>15</v>
      </c>
      <c r="B61" t="s">
        <v>35</v>
      </c>
      <c r="C61" t="s">
        <v>100</v>
      </c>
      <c r="D61" s="2" t="s">
        <v>126</v>
      </c>
    </row>
    <row r="62" spans="1:4" x14ac:dyDescent="0.2">
      <c r="A62" s="1" t="s">
        <v>70</v>
      </c>
      <c r="B62" t="s">
        <v>39</v>
      </c>
      <c r="C62" t="s">
        <v>104</v>
      </c>
      <c r="D62" s="2" t="s">
        <v>129</v>
      </c>
    </row>
    <row r="63" spans="1:4" x14ac:dyDescent="0.2">
      <c r="A63" s="1" t="s">
        <v>69</v>
      </c>
      <c r="B63" t="s">
        <v>36</v>
      </c>
      <c r="C63" t="s">
        <v>101</v>
      </c>
      <c r="D63" s="2" t="s">
        <v>127</v>
      </c>
    </row>
    <row r="64" spans="1:4" x14ac:dyDescent="0.2">
      <c r="A64" s="1" t="s">
        <v>67</v>
      </c>
      <c r="B64" t="s">
        <v>33</v>
      </c>
      <c r="C64" t="s">
        <v>98</v>
      </c>
      <c r="D64" s="2" t="s">
        <v>124</v>
      </c>
    </row>
    <row r="65" spans="1:4" x14ac:dyDescent="0.2">
      <c r="A65" s="1" t="s">
        <v>68</v>
      </c>
      <c r="B65" t="s">
        <v>34</v>
      </c>
      <c r="C65" t="s">
        <v>99</v>
      </c>
      <c r="D65" s="2" t="s">
        <v>125</v>
      </c>
    </row>
    <row r="66" spans="1:4" x14ac:dyDescent="0.2">
      <c r="A66" s="1" t="s">
        <v>15</v>
      </c>
      <c r="B66" t="s">
        <v>31</v>
      </c>
      <c r="C66" t="s">
        <v>96</v>
      </c>
      <c r="D66" s="2" t="s">
        <v>163</v>
      </c>
    </row>
    <row r="67" spans="1:4" x14ac:dyDescent="0.2">
      <c r="A67" s="1" t="s">
        <v>13</v>
      </c>
      <c r="B67" t="s">
        <v>13</v>
      </c>
      <c r="C67" t="s">
        <v>102</v>
      </c>
      <c r="D67" t="s">
        <v>13</v>
      </c>
    </row>
    <row r="68" spans="1:4" x14ac:dyDescent="0.2">
      <c r="A68" s="1" t="s">
        <v>67</v>
      </c>
      <c r="B68" t="s">
        <v>33</v>
      </c>
      <c r="C68" t="s">
        <v>98</v>
      </c>
      <c r="D68" s="2" t="s">
        <v>124</v>
      </c>
    </row>
    <row r="69" spans="1:4" x14ac:dyDescent="0.2">
      <c r="A69" s="1" t="s">
        <v>68</v>
      </c>
      <c r="B69" t="s">
        <v>34</v>
      </c>
      <c r="C69" t="s">
        <v>99</v>
      </c>
      <c r="D69" s="2" t="s">
        <v>125</v>
      </c>
    </row>
    <row r="70" spans="1:4" x14ac:dyDescent="0.2">
      <c r="A70" s="1" t="s">
        <v>15</v>
      </c>
      <c r="B70" t="s">
        <v>31</v>
      </c>
      <c r="C70" t="s">
        <v>96</v>
      </c>
      <c r="D70" s="2" t="s">
        <v>163</v>
      </c>
    </row>
    <row r="71" spans="1:4" x14ac:dyDescent="0.2">
      <c r="A71" s="1" t="s">
        <v>236</v>
      </c>
      <c r="B71" t="s">
        <v>237</v>
      </c>
      <c r="C71" t="s">
        <v>238</v>
      </c>
      <c r="D71" s="2" t="s">
        <v>227</v>
      </c>
    </row>
    <row r="72" spans="1:4" x14ac:dyDescent="0.2">
      <c r="A72" s="1" t="s">
        <v>232</v>
      </c>
      <c r="B72" t="s">
        <v>233</v>
      </c>
      <c r="C72" t="s">
        <v>234</v>
      </c>
      <c r="D72" s="2" t="s">
        <v>235</v>
      </c>
    </row>
    <row r="73" spans="1:4" x14ac:dyDescent="0.2">
      <c r="A73" t="s">
        <v>228</v>
      </c>
      <c r="B73" t="s">
        <v>229</v>
      </c>
      <c r="C73" t="s">
        <v>230</v>
      </c>
      <c r="D73" t="s">
        <v>231</v>
      </c>
    </row>
    <row r="74" spans="1:4" x14ac:dyDescent="0.2">
      <c r="A74" t="s">
        <v>284</v>
      </c>
      <c r="B74" t="s">
        <v>285</v>
      </c>
      <c r="C74" t="s">
        <v>285</v>
      </c>
      <c r="D74" t="s">
        <v>285</v>
      </c>
    </row>
    <row r="75" spans="1:4" x14ac:dyDescent="0.2">
      <c r="A75" s="1" t="s">
        <v>71</v>
      </c>
      <c r="B75" t="s">
        <v>40</v>
      </c>
      <c r="C75" t="s">
        <v>105</v>
      </c>
      <c r="D75" s="2" t="s">
        <v>128</v>
      </c>
    </row>
    <row r="76" spans="1:4" x14ac:dyDescent="0.2">
      <c r="A76" s="1" t="s">
        <v>65</v>
      </c>
      <c r="B76" t="s">
        <v>213</v>
      </c>
      <c r="C76" t="s">
        <v>178</v>
      </c>
      <c r="D76" s="2" t="s">
        <v>179</v>
      </c>
    </row>
    <row r="77" spans="1:4" x14ac:dyDescent="0.2">
      <c r="A77" s="1" t="s">
        <v>66</v>
      </c>
      <c r="B77" t="s">
        <v>32</v>
      </c>
      <c r="C77" t="s">
        <v>167</v>
      </c>
      <c r="D77" s="2" t="s">
        <v>123</v>
      </c>
    </row>
    <row r="78" spans="1:4" x14ac:dyDescent="0.2">
      <c r="A78" s="1" t="s">
        <v>67</v>
      </c>
      <c r="B78" t="s">
        <v>33</v>
      </c>
      <c r="C78" t="s">
        <v>98</v>
      </c>
      <c r="D78" s="2" t="s">
        <v>124</v>
      </c>
    </row>
    <row r="79" spans="1:4" x14ac:dyDescent="0.2">
      <c r="A79" s="1" t="s">
        <v>68</v>
      </c>
      <c r="B79" t="s">
        <v>34</v>
      </c>
      <c r="C79" t="s">
        <v>99</v>
      </c>
      <c r="D79" s="2" t="s">
        <v>125</v>
      </c>
    </row>
    <row r="80" spans="1:4" x14ac:dyDescent="0.2">
      <c r="A80" s="1" t="s">
        <v>15</v>
      </c>
      <c r="B80" t="s">
        <v>31</v>
      </c>
      <c r="C80" t="s">
        <v>96</v>
      </c>
      <c r="D80" s="2" t="s">
        <v>163</v>
      </c>
    </row>
    <row r="81" spans="1:4" x14ac:dyDescent="0.2">
      <c r="A81" s="1" t="s">
        <v>69</v>
      </c>
      <c r="B81" t="s">
        <v>36</v>
      </c>
      <c r="C81" t="s">
        <v>101</v>
      </c>
      <c r="D81" s="2" t="s">
        <v>127</v>
      </c>
    </row>
    <row r="82" spans="1:4" x14ac:dyDescent="0.2">
      <c r="A82" s="1" t="s">
        <v>67</v>
      </c>
      <c r="B82" t="s">
        <v>33</v>
      </c>
      <c r="C82" t="s">
        <v>98</v>
      </c>
      <c r="D82" s="2" t="s">
        <v>124</v>
      </c>
    </row>
    <row r="83" spans="1:4" x14ac:dyDescent="0.2">
      <c r="A83" s="1" t="s">
        <v>68</v>
      </c>
      <c r="B83" t="s">
        <v>34</v>
      </c>
      <c r="C83" t="s">
        <v>99</v>
      </c>
      <c r="D83" s="2" t="s">
        <v>125</v>
      </c>
    </row>
    <row r="84" spans="1:4" x14ac:dyDescent="0.2">
      <c r="A84" s="1" t="s">
        <v>15</v>
      </c>
      <c r="B84" t="s">
        <v>31</v>
      </c>
      <c r="C84" t="s">
        <v>96</v>
      </c>
      <c r="D84" s="2" t="s">
        <v>163</v>
      </c>
    </row>
    <row r="85" spans="1:4" x14ac:dyDescent="0.2">
      <c r="A85" s="1" t="s">
        <v>13</v>
      </c>
      <c r="B85" t="s">
        <v>13</v>
      </c>
      <c r="C85" t="s">
        <v>102</v>
      </c>
      <c r="D85" t="s">
        <v>13</v>
      </c>
    </row>
    <row r="86" spans="1:4" x14ac:dyDescent="0.2">
      <c r="A86" s="1" t="s">
        <v>67</v>
      </c>
      <c r="B86" t="s">
        <v>33</v>
      </c>
      <c r="C86" t="s">
        <v>98</v>
      </c>
      <c r="D86" s="2" t="s">
        <v>124</v>
      </c>
    </row>
    <row r="87" spans="1:4" x14ac:dyDescent="0.2">
      <c r="A87" s="1" t="s">
        <v>68</v>
      </c>
      <c r="B87" t="s">
        <v>34</v>
      </c>
      <c r="C87" t="s">
        <v>99</v>
      </c>
      <c r="D87" s="2" t="s">
        <v>125</v>
      </c>
    </row>
    <row r="88" spans="1:4" x14ac:dyDescent="0.2">
      <c r="A88" s="1" t="s">
        <v>15</v>
      </c>
      <c r="B88" t="s">
        <v>31</v>
      </c>
      <c r="C88" t="s">
        <v>96</v>
      </c>
      <c r="D88" s="2" t="s">
        <v>163</v>
      </c>
    </row>
    <row r="89" spans="1:4" x14ac:dyDescent="0.2">
      <c r="A89" s="1" t="s">
        <v>236</v>
      </c>
      <c r="B89" t="s">
        <v>237</v>
      </c>
      <c r="C89" t="s">
        <v>238</v>
      </c>
      <c r="D89" s="2" t="s">
        <v>227</v>
      </c>
    </row>
    <row r="90" spans="1:4" x14ac:dyDescent="0.2">
      <c r="A90" s="1" t="s">
        <v>232</v>
      </c>
      <c r="B90" t="s">
        <v>233</v>
      </c>
      <c r="C90" t="s">
        <v>234</v>
      </c>
      <c r="D90" s="2" t="s">
        <v>239</v>
      </c>
    </row>
    <row r="91" spans="1:4" x14ac:dyDescent="0.2">
      <c r="A91" t="s">
        <v>284</v>
      </c>
      <c r="B91" t="s">
        <v>285</v>
      </c>
      <c r="C91" t="s">
        <v>285</v>
      </c>
      <c r="D91" t="s">
        <v>285</v>
      </c>
    </row>
    <row r="92" spans="1:4" x14ac:dyDescent="0.2">
      <c r="A92" s="1" t="s">
        <v>76</v>
      </c>
      <c r="B92" t="s">
        <v>280</v>
      </c>
      <c r="C92" t="s">
        <v>106</v>
      </c>
      <c r="D92" s="2" t="s">
        <v>130</v>
      </c>
    </row>
    <row r="93" spans="1:4" x14ac:dyDescent="0.2">
      <c r="A93" s="1" t="s">
        <v>72</v>
      </c>
      <c r="B93" t="s">
        <v>214</v>
      </c>
      <c r="C93" t="s">
        <v>160</v>
      </c>
      <c r="D93" s="2" t="s">
        <v>159</v>
      </c>
    </row>
    <row r="94" spans="1:4" x14ac:dyDescent="0.2">
      <c r="A94" s="1" t="s">
        <v>259</v>
      </c>
      <c r="B94" t="s">
        <v>252</v>
      </c>
      <c r="C94" t="s">
        <v>266</v>
      </c>
      <c r="D94" s="2" t="s">
        <v>273</v>
      </c>
    </row>
    <row r="95" spans="1:4" x14ac:dyDescent="0.2">
      <c r="A95" s="1" t="s">
        <v>260</v>
      </c>
      <c r="B95" t="s">
        <v>253</v>
      </c>
      <c r="C95" t="s">
        <v>267</v>
      </c>
      <c r="D95" s="2" t="s">
        <v>274</v>
      </c>
    </row>
    <row r="96" spans="1:4" x14ac:dyDescent="0.2">
      <c r="A96" s="1" t="s">
        <v>261</v>
      </c>
      <c r="B96" t="s">
        <v>254</v>
      </c>
      <c r="C96" t="s">
        <v>268</v>
      </c>
      <c r="D96" s="2" t="s">
        <v>275</v>
      </c>
    </row>
    <row r="97" spans="1:4" x14ac:dyDescent="0.2">
      <c r="A97" s="1" t="s">
        <v>262</v>
      </c>
      <c r="B97" t="s">
        <v>255</v>
      </c>
      <c r="C97" t="s">
        <v>269</v>
      </c>
      <c r="D97" s="2" t="s">
        <v>276</v>
      </c>
    </row>
    <row r="98" spans="1:4" x14ac:dyDescent="0.2">
      <c r="A98" s="1" t="s">
        <v>263</v>
      </c>
      <c r="B98" t="s">
        <v>256</v>
      </c>
      <c r="C98" t="s">
        <v>270</v>
      </c>
      <c r="D98" s="2" t="s">
        <v>277</v>
      </c>
    </row>
    <row r="99" spans="1:4" x14ac:dyDescent="0.2">
      <c r="A99" s="1" t="s">
        <v>264</v>
      </c>
      <c r="B99" t="s">
        <v>257</v>
      </c>
      <c r="C99" t="s">
        <v>271</v>
      </c>
      <c r="D99" s="2" t="s">
        <v>278</v>
      </c>
    </row>
    <row r="100" spans="1:4" x14ac:dyDescent="0.2">
      <c r="A100" s="1" t="s">
        <v>265</v>
      </c>
      <c r="B100" t="s">
        <v>258</v>
      </c>
      <c r="C100" t="s">
        <v>272</v>
      </c>
      <c r="D100" s="2" t="s">
        <v>279</v>
      </c>
    </row>
    <row r="101" spans="1:4" x14ac:dyDescent="0.2">
      <c r="A101" s="1" t="s">
        <v>74</v>
      </c>
      <c r="B101" t="s">
        <v>41</v>
      </c>
      <c r="C101" t="s">
        <v>144</v>
      </c>
      <c r="D101" s="2" t="s">
        <v>131</v>
      </c>
    </row>
    <row r="102" spans="1:4" x14ac:dyDescent="0.2">
      <c r="A102" t="s">
        <v>248</v>
      </c>
      <c r="B102" t="s">
        <v>249</v>
      </c>
      <c r="C102" t="s">
        <v>250</v>
      </c>
      <c r="D102" t="s">
        <v>132</v>
      </c>
    </row>
    <row r="103" spans="1:4" ht="38.25" x14ac:dyDescent="0.2">
      <c r="A103" s="274" t="s">
        <v>287</v>
      </c>
      <c r="B103" s="275" t="s">
        <v>286</v>
      </c>
      <c r="C103" s="275" t="s">
        <v>288</v>
      </c>
      <c r="D103" s="275" t="s">
        <v>289</v>
      </c>
    </row>
    <row r="104" spans="1:4" x14ac:dyDescent="0.2">
      <c r="A104" t="s">
        <v>228</v>
      </c>
      <c r="B104" t="s">
        <v>229</v>
      </c>
      <c r="C104" t="s">
        <v>230</v>
      </c>
      <c r="D104" t="s">
        <v>231</v>
      </c>
    </row>
    <row r="105" spans="1:4" x14ac:dyDescent="0.2">
      <c r="A105" t="s">
        <v>284</v>
      </c>
      <c r="B105" t="s">
        <v>285</v>
      </c>
      <c r="C105" t="s">
        <v>285</v>
      </c>
      <c r="D105" t="s">
        <v>285</v>
      </c>
    </row>
    <row r="106" spans="1:4" x14ac:dyDescent="0.2">
      <c r="A106" s="1" t="s">
        <v>166</v>
      </c>
      <c r="B106" t="s">
        <v>42</v>
      </c>
      <c r="C106" t="s">
        <v>161</v>
      </c>
      <c r="D106" s="2" t="s">
        <v>136</v>
      </c>
    </row>
    <row r="107" spans="1:4" x14ac:dyDescent="0.2">
      <c r="A107" s="1" t="s">
        <v>75</v>
      </c>
      <c r="B107" t="s">
        <v>215</v>
      </c>
      <c r="C107" t="s">
        <v>162</v>
      </c>
      <c r="D107" s="2" t="s">
        <v>133</v>
      </c>
    </row>
    <row r="108" spans="1:4" x14ac:dyDescent="0.2">
      <c r="A108" s="1" t="s">
        <v>73</v>
      </c>
      <c r="B108" t="s">
        <v>43</v>
      </c>
      <c r="C108" t="s">
        <v>146</v>
      </c>
      <c r="D108" s="2" t="s">
        <v>134</v>
      </c>
    </row>
    <row r="109" spans="1:4" x14ac:dyDescent="0.2">
      <c r="A109" s="1" t="s">
        <v>69</v>
      </c>
      <c r="B109" t="s">
        <v>44</v>
      </c>
      <c r="C109" t="s">
        <v>145</v>
      </c>
      <c r="D109" s="2" t="s">
        <v>135</v>
      </c>
    </row>
    <row r="110" spans="1:4" x14ac:dyDescent="0.2">
      <c r="A110" t="s">
        <v>13</v>
      </c>
      <c r="B110" t="s">
        <v>13</v>
      </c>
      <c r="C110" t="s">
        <v>102</v>
      </c>
      <c r="D110" s="2" t="s">
        <v>13</v>
      </c>
    </row>
    <row r="111" spans="1:4" x14ac:dyDescent="0.2">
      <c r="A111" t="s">
        <v>248</v>
      </c>
      <c r="B111" t="s">
        <v>249</v>
      </c>
      <c r="C111" t="s">
        <v>250</v>
      </c>
      <c r="D111" t="s">
        <v>132</v>
      </c>
    </row>
    <row r="112" spans="1:4" x14ac:dyDescent="0.2">
      <c r="A112" s="1" t="s">
        <v>219</v>
      </c>
      <c r="B112" t="s">
        <v>220</v>
      </c>
      <c r="C112" t="s">
        <v>221</v>
      </c>
      <c r="D112" s="2" t="s">
        <v>222</v>
      </c>
    </row>
    <row r="113" spans="1:4" x14ac:dyDescent="0.2">
      <c r="A113" t="s">
        <v>228</v>
      </c>
      <c r="B113" t="s">
        <v>229</v>
      </c>
      <c r="C113" t="s">
        <v>230</v>
      </c>
      <c r="D113" t="s">
        <v>231</v>
      </c>
    </row>
    <row r="114" spans="1:4" x14ac:dyDescent="0.2">
      <c r="A114" t="s">
        <v>284</v>
      </c>
      <c r="B114" t="s">
        <v>285</v>
      </c>
      <c r="C114" t="s">
        <v>285</v>
      </c>
      <c r="D114" t="s">
        <v>285</v>
      </c>
    </row>
    <row r="115" spans="1:4" x14ac:dyDescent="0.2">
      <c r="A115" s="1" t="s">
        <v>77</v>
      </c>
      <c r="B115" t="s">
        <v>148</v>
      </c>
      <c r="C115" t="s">
        <v>147</v>
      </c>
      <c r="D115" s="2" t="s">
        <v>137</v>
      </c>
    </row>
    <row r="116" spans="1:4" x14ac:dyDescent="0.2">
      <c r="A116" s="1" t="s">
        <v>78</v>
      </c>
      <c r="B116" t="s">
        <v>79</v>
      </c>
      <c r="C116" t="s">
        <v>165</v>
      </c>
      <c r="D116" s="2" t="s">
        <v>138</v>
      </c>
    </row>
    <row r="117" spans="1:4" x14ac:dyDescent="0.2">
      <c r="A117" s="1" t="s">
        <v>83</v>
      </c>
      <c r="B117" t="s">
        <v>48</v>
      </c>
      <c r="C117" t="s">
        <v>168</v>
      </c>
      <c r="D117" t="s">
        <v>142</v>
      </c>
    </row>
    <row r="118" spans="1:4" x14ac:dyDescent="0.2">
      <c r="A118" t="s">
        <v>80</v>
      </c>
      <c r="B118" t="s">
        <v>45</v>
      </c>
      <c r="C118" t="s">
        <v>149</v>
      </c>
      <c r="D118" t="s">
        <v>139</v>
      </c>
    </row>
    <row r="119" spans="1:4" x14ac:dyDescent="0.2">
      <c r="A119" t="s">
        <v>81</v>
      </c>
      <c r="B119" t="s">
        <v>46</v>
      </c>
      <c r="C119" t="s">
        <v>150</v>
      </c>
      <c r="D119" t="s">
        <v>140</v>
      </c>
    </row>
    <row r="120" spans="1:4" x14ac:dyDescent="0.2">
      <c r="A120" t="s">
        <v>223</v>
      </c>
      <c r="B120" t="s">
        <v>224</v>
      </c>
      <c r="C120" t="s">
        <v>225</v>
      </c>
      <c r="D120" t="s">
        <v>226</v>
      </c>
    </row>
    <row r="121" spans="1:4" x14ac:dyDescent="0.2">
      <c r="A121" t="s">
        <v>82</v>
      </c>
      <c r="B121" t="s">
        <v>47</v>
      </c>
      <c r="C121" t="s">
        <v>151</v>
      </c>
      <c r="D121" t="s">
        <v>141</v>
      </c>
    </row>
    <row r="122" spans="1:4" x14ac:dyDescent="0.2">
      <c r="A122" t="s">
        <v>14</v>
      </c>
      <c r="B122" t="s">
        <v>14</v>
      </c>
      <c r="C122" t="s">
        <v>152</v>
      </c>
      <c r="D122" t="s">
        <v>14</v>
      </c>
    </row>
    <row r="123" spans="1:4" x14ac:dyDescent="0.2">
      <c r="A123" t="s">
        <v>248</v>
      </c>
      <c r="B123" t="s">
        <v>249</v>
      </c>
      <c r="C123" t="s">
        <v>250</v>
      </c>
      <c r="D123" t="s">
        <v>132</v>
      </c>
    </row>
    <row r="124" spans="1:4" ht="38.25" x14ac:dyDescent="0.2">
      <c r="A124" s="274" t="s">
        <v>290</v>
      </c>
      <c r="B124" s="275" t="s">
        <v>291</v>
      </c>
      <c r="C124" s="275" t="s">
        <v>292</v>
      </c>
      <c r="D124" s="275" t="s">
        <v>293</v>
      </c>
    </row>
    <row r="125" spans="1:4" x14ac:dyDescent="0.2">
      <c r="A125" t="s">
        <v>228</v>
      </c>
      <c r="B125" t="s">
        <v>229</v>
      </c>
      <c r="C125" t="s">
        <v>230</v>
      </c>
      <c r="D125" t="s">
        <v>231</v>
      </c>
    </row>
    <row r="126" spans="1:4" x14ac:dyDescent="0.2">
      <c r="A126" t="s">
        <v>284</v>
      </c>
      <c r="B126" t="s">
        <v>285</v>
      </c>
      <c r="C126" t="s">
        <v>285</v>
      </c>
      <c r="D126" t="s">
        <v>285</v>
      </c>
    </row>
    <row r="127" spans="1:4" x14ac:dyDescent="0.2">
      <c r="A127" s="260" t="s">
        <v>240</v>
      </c>
      <c r="B127" s="260" t="s">
        <v>241</v>
      </c>
      <c r="C127" s="260" t="s">
        <v>242</v>
      </c>
      <c r="D127" s="260" t="s">
        <v>243</v>
      </c>
    </row>
    <row r="128" spans="1:4" x14ac:dyDescent="0.2">
      <c r="A128" s="260" t="s">
        <v>281</v>
      </c>
      <c r="B128" s="260" t="s">
        <v>282</v>
      </c>
      <c r="C128" s="260" t="s">
        <v>283</v>
      </c>
      <c r="D128" s="260" t="s">
        <v>282</v>
      </c>
    </row>
    <row r="129" spans="1:4" ht="25.5" x14ac:dyDescent="0.2">
      <c r="A129" s="260" t="s">
        <v>244</v>
      </c>
      <c r="B129" s="260" t="s">
        <v>245</v>
      </c>
      <c r="C129" s="260" t="s">
        <v>246</v>
      </c>
      <c r="D129" s="260" t="s">
        <v>247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2</vt:i4>
      </vt:variant>
    </vt:vector>
  </HeadingPairs>
  <TitlesOfParts>
    <vt:vector size="10" baseType="lpstr">
      <vt:lpstr>Intro</vt:lpstr>
      <vt:lpstr>Tab_SFM2</vt:lpstr>
      <vt:lpstr>Tab_SFM3A</vt:lpstr>
      <vt:lpstr>Tab_SFM3B</vt:lpstr>
      <vt:lpstr>Tab_SFM3C</vt:lpstr>
      <vt:lpstr>Tab_SFM4</vt:lpstr>
      <vt:lpstr>Tab_SFM5A</vt:lpstr>
      <vt:lpstr>Tab_SFM5B</vt:lpstr>
      <vt:lpstr>Tab_SFM4!Var._18_19</vt:lpstr>
      <vt:lpstr>Var._18_19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Hayoz Philippe BAKOM</cp:lastModifiedBy>
  <cp:lastPrinted>2016-12-07T15:24:35Z</cp:lastPrinted>
  <dcterms:created xsi:type="dcterms:W3CDTF">2016-10-25T06:43:27Z</dcterms:created>
  <dcterms:modified xsi:type="dcterms:W3CDTF">2025-11-25T10:26:37Z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2025-10-13T09:41:09Z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9ba28684-63b8-41c3-a80d-b4a03ae3b797</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