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9201978F-DA70-4A93-804A-022C18536F57}" xr6:coauthVersionLast="47" xr6:coauthVersionMax="47" xr10:uidLastSave="{00000000-0000-0000-0000-000000000000}"/>
  <bookViews>
    <workbookView xWindow="1305" yWindow="1155" windowWidth="27300" windowHeight="14820" tabRatio="845" xr2:uid="{00000000-000D-0000-FFFF-FFFF00000000}"/>
  </bookViews>
  <sheets>
    <sheet name="Intro" sheetId="1" r:id="rId1"/>
    <sheet name="text_SF7" sheetId="3" r:id="rId2"/>
    <sheet name="Tab_SF7" sheetId="2" r:id="rId3"/>
    <sheet name="Tab_SF7 masqué" sheetId="9" state="hidden" r:id="rId4"/>
    <sheet name="Tab_SF8" sheetId="5" r:id="rId5"/>
    <sheet name="Tab_SF8 masqué" sheetId="10" state="hidden" r:id="rId6"/>
    <sheet name="Tab_SF8PM" sheetId="7" r:id="rId7"/>
    <sheet name="Tab_SF6" sheetId="6" r:id="rId8"/>
    <sheet name="GraphSF7" sheetId="12" r:id="rId9"/>
    <sheet name="GraphSF8" sheetId="11" r:id="rId10"/>
    <sheet name="GraphSF8PM" sheetId="14" r:id="rId11"/>
    <sheet name="desc" sheetId="8" state="veryHidden" r:id="rId12"/>
  </sheets>
  <definedNames>
    <definedName name="_GoBack" localSheetId="5">'Tab_SF8 masqué'!#REF!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5" l="1"/>
  <c r="T33" i="5"/>
  <c r="T32" i="5"/>
  <c r="T26" i="5"/>
  <c r="T17" i="5"/>
  <c r="T8" i="5"/>
  <c r="AA12" i="9"/>
  <c r="AB12" i="9"/>
  <c r="Z12" i="9"/>
  <c r="R12" i="7"/>
  <c r="A11" i="7"/>
  <c r="Q12" i="7"/>
  <c r="P12" i="7"/>
  <c r="T45" i="5"/>
  <c r="T47" i="5"/>
  <c r="T48" i="5"/>
  <c r="T43" i="5"/>
  <c r="N12" i="7"/>
  <c r="O12" i="7"/>
  <c r="A17" i="7"/>
  <c r="A13" i="7"/>
  <c r="A10" i="7"/>
  <c r="A9" i="6" l="1"/>
  <c r="A14" i="7" l="1"/>
  <c r="A14" i="6"/>
  <c r="A12" i="6"/>
  <c r="A11" i="6"/>
  <c r="A22" i="7"/>
  <c r="A20" i="7"/>
  <c r="A19" i="7"/>
  <c r="A71" i="5"/>
  <c r="A69" i="5"/>
  <c r="A68" i="5"/>
  <c r="A23" i="9"/>
  <c r="A21" i="9"/>
  <c r="A20" i="9"/>
  <c r="A22" i="2"/>
  <c r="A20" i="2"/>
  <c r="A19" i="2"/>
  <c r="A67" i="5"/>
  <c r="A18" i="7"/>
  <c r="A4" i="7"/>
  <c r="X8" i="6" l="1"/>
  <c r="X7" i="6"/>
  <c r="X6" i="6"/>
  <c r="A14" i="10"/>
  <c r="A4" i="10"/>
  <c r="I4" i="10"/>
  <c r="J4" i="10"/>
  <c r="K4" i="10"/>
  <c r="A57" i="5" l="1"/>
  <c r="A58" i="5"/>
  <c r="A44" i="5"/>
  <c r="A45" i="5"/>
  <c r="T30" i="5"/>
  <c r="A29" i="5"/>
  <c r="A30" i="5"/>
  <c r="A66" i="5" l="1"/>
  <c r="A61" i="5"/>
  <c r="A60" i="5"/>
  <c r="A48" i="5"/>
  <c r="A47" i="5"/>
  <c r="A33" i="5"/>
  <c r="A32" i="5"/>
  <c r="A54" i="5"/>
  <c r="A41" i="5"/>
  <c r="A26" i="5"/>
  <c r="A17" i="5"/>
  <c r="A8" i="5"/>
  <c r="T50" i="5" l="1"/>
  <c r="T42" i="5"/>
  <c r="T37" i="5"/>
  <c r="T35" i="5"/>
  <c r="T28" i="5"/>
  <c r="T27" i="5"/>
  <c r="T22" i="5"/>
  <c r="T20" i="5"/>
  <c r="T19" i="5"/>
  <c r="T18" i="5"/>
  <c r="T13" i="5"/>
  <c r="T11" i="5"/>
  <c r="T10" i="5"/>
  <c r="T9" i="5"/>
  <c r="T4" i="5"/>
  <c r="AD15" i="9"/>
  <c r="AD14" i="9"/>
  <c r="AD13" i="9"/>
  <c r="AD12" i="9"/>
  <c r="AD11" i="9"/>
  <c r="AD9" i="9"/>
  <c r="AD8" i="9"/>
  <c r="AD7" i="9"/>
  <c r="AD6" i="9"/>
  <c r="AD4" i="2"/>
  <c r="Y12" i="9"/>
  <c r="AD14" i="2"/>
  <c r="AD13" i="2"/>
  <c r="AD12" i="2"/>
  <c r="AD11" i="2"/>
  <c r="AD9" i="2"/>
  <c r="AD8" i="2"/>
  <c r="AD7" i="2"/>
  <c r="AD6" i="2"/>
  <c r="A6" i="7"/>
  <c r="A15" i="7"/>
  <c r="X12" i="9" l="1"/>
  <c r="G137" i="8" l="1"/>
  <c r="V12" i="9" l="1"/>
  <c r="W12" i="9"/>
  <c r="U4" i="9"/>
  <c r="U6" i="9"/>
  <c r="U7" i="9"/>
  <c r="U8" i="9"/>
  <c r="U9" i="9"/>
  <c r="U10" i="9"/>
  <c r="U11" i="9"/>
  <c r="U13" i="9"/>
  <c r="U14" i="9"/>
  <c r="U15" i="9"/>
  <c r="AD4" i="9"/>
  <c r="A8" i="7"/>
  <c r="U12" i="9" l="1"/>
  <c r="A31" i="5" l="1"/>
  <c r="A12" i="10" l="1"/>
  <c r="A15" i="10"/>
  <c r="L16" i="10"/>
  <c r="A59" i="5" l="1"/>
  <c r="A46" i="5"/>
  <c r="K5" i="10" l="1"/>
  <c r="K6" i="10"/>
  <c r="K7" i="10"/>
  <c r="K9" i="10"/>
  <c r="K10" i="10"/>
  <c r="K12" i="10"/>
  <c r="K16" i="10"/>
  <c r="K17" i="10"/>
  <c r="J16" i="10" l="1"/>
  <c r="J17" i="10"/>
  <c r="J12" i="10"/>
  <c r="J5" i="10"/>
  <c r="J6" i="10"/>
  <c r="J7" i="10"/>
  <c r="J9" i="10"/>
  <c r="J10" i="10"/>
  <c r="X4" i="6"/>
  <c r="I17" i="10"/>
  <c r="I5" i="10"/>
  <c r="I6" i="10"/>
  <c r="I7" i="10"/>
  <c r="I9" i="10"/>
  <c r="I10" i="10"/>
  <c r="I12" i="10"/>
  <c r="T4" i="9"/>
  <c r="T6" i="9"/>
  <c r="T7" i="9"/>
  <c r="T8" i="9"/>
  <c r="T9" i="9"/>
  <c r="T10" i="9"/>
  <c r="T11" i="9"/>
  <c r="T13" i="9"/>
  <c r="T14" i="9"/>
  <c r="T15" i="9"/>
  <c r="T12" i="9" l="1"/>
  <c r="S15" i="9"/>
  <c r="S14" i="9"/>
  <c r="S13" i="9"/>
  <c r="S11" i="9"/>
  <c r="S10" i="9"/>
  <c r="S9" i="9"/>
  <c r="S8" i="9"/>
  <c r="S7" i="9"/>
  <c r="S6" i="9"/>
  <c r="S4" i="9"/>
  <c r="E138" i="8" l="1"/>
  <c r="E139" i="8"/>
  <c r="E140" i="8"/>
  <c r="E141" i="8"/>
  <c r="E142" i="8"/>
  <c r="E143" i="8"/>
  <c r="C12" i="9" l="1"/>
  <c r="D12" i="9"/>
  <c r="E12" i="9"/>
  <c r="F12" i="9"/>
  <c r="G12" i="9"/>
  <c r="H12" i="9"/>
  <c r="I12" i="9"/>
  <c r="J12" i="9"/>
  <c r="K12" i="9"/>
  <c r="L12" i="9"/>
  <c r="M12" i="9"/>
  <c r="N12" i="9"/>
  <c r="O12" i="9"/>
  <c r="P12" i="9"/>
  <c r="Q12" i="9"/>
  <c r="R12" i="9"/>
  <c r="S12" i="9"/>
  <c r="B12" i="9"/>
  <c r="A16" i="10"/>
  <c r="A17" i="10"/>
  <c r="A5" i="10"/>
  <c r="E144" i="8"/>
  <c r="A11" i="10" l="1"/>
  <c r="A10" i="10"/>
  <c r="A9" i="10"/>
  <c r="A7" i="10"/>
  <c r="A2" i="10" l="1"/>
  <c r="A1" i="10"/>
  <c r="A19" i="9"/>
  <c r="A18" i="9"/>
  <c r="A17" i="9"/>
  <c r="A16" i="9"/>
  <c r="A15" i="9"/>
  <c r="A14" i="9"/>
  <c r="A13" i="9"/>
  <c r="A11" i="9"/>
  <c r="A10" i="9"/>
  <c r="A9" i="9"/>
  <c r="A8" i="9"/>
  <c r="A7" i="9"/>
  <c r="A6" i="9"/>
  <c r="A5" i="9"/>
  <c r="A2" i="9"/>
  <c r="A1" i="9"/>
  <c r="B12" i="1" l="1"/>
  <c r="A37" i="5"/>
  <c r="A36" i="5"/>
  <c r="A35" i="5"/>
  <c r="A34" i="5"/>
  <c r="A28" i="5"/>
  <c r="A27" i="5"/>
  <c r="A25" i="5"/>
  <c r="A24" i="5"/>
  <c r="A23" i="5"/>
  <c r="A22" i="5"/>
  <c r="A21" i="5"/>
  <c r="A20" i="5"/>
  <c r="A19" i="5"/>
  <c r="A18" i="5"/>
  <c r="A16" i="5"/>
  <c r="A15" i="5"/>
  <c r="A14" i="5"/>
  <c r="A13" i="5"/>
  <c r="A12" i="5"/>
  <c r="A11" i="5"/>
  <c r="A10" i="5"/>
  <c r="A9" i="5"/>
  <c r="A7" i="5"/>
  <c r="A6" i="5"/>
  <c r="A5" i="5"/>
  <c r="A4" i="5"/>
  <c r="A2" i="5"/>
  <c r="A1" i="5"/>
  <c r="A18" i="2"/>
  <c r="A17" i="2"/>
  <c r="A16" i="2"/>
  <c r="A15" i="2"/>
  <c r="A14" i="2"/>
  <c r="A13" i="2"/>
  <c r="A12" i="2"/>
  <c r="A11" i="2"/>
  <c r="A10" i="2"/>
  <c r="A8" i="2"/>
  <c r="A7" i="2"/>
  <c r="A5" i="2"/>
  <c r="A2" i="2"/>
  <c r="A1" i="2"/>
  <c r="B6" i="3"/>
  <c r="B5" i="3"/>
  <c r="B4" i="3"/>
  <c r="D19" i="1"/>
  <c r="C18" i="1"/>
  <c r="D17" i="1"/>
  <c r="D16" i="1"/>
  <c r="D15" i="1"/>
  <c r="C14" i="1"/>
  <c r="A10" i="6"/>
  <c r="A8" i="6"/>
  <c r="A7" i="6"/>
  <c r="A6" i="6"/>
  <c r="A5" i="6"/>
  <c r="A2" i="6"/>
  <c r="A1" i="6"/>
  <c r="A16" i="7"/>
  <c r="A12" i="7"/>
  <c r="A9" i="7"/>
  <c r="A7" i="7"/>
  <c r="A5" i="7"/>
  <c r="A2" i="7"/>
  <c r="A1" i="7"/>
  <c r="A65" i="5"/>
  <c r="A64" i="5"/>
  <c r="A63" i="5"/>
  <c r="A62" i="5"/>
  <c r="A56" i="5"/>
  <c r="A55" i="5"/>
  <c r="A53" i="5"/>
  <c r="A52" i="5"/>
  <c r="A51" i="5"/>
  <c r="A50" i="5"/>
  <c r="A49" i="5"/>
  <c r="A43" i="5"/>
  <c r="A42" i="5"/>
  <c r="A40" i="5"/>
  <c r="A39" i="5"/>
  <c r="A38" i="5"/>
  <c r="A9" i="2"/>
  <c r="A6" i="2"/>
  <c r="E13" i="8"/>
  <c r="B3" i="3" s="1"/>
</calcChain>
</file>

<file path=xl/sharedStrings.xml><?xml version="1.0" encoding="utf-8"?>
<sst xmlns="http://schemas.openxmlformats.org/spreadsheetml/2006/main" count="1102" uniqueCount="383">
  <si>
    <t>Total</t>
  </si>
  <si>
    <t xml:space="preserve">Les Internet Service Providers et Services de capacités de transmission </t>
  </si>
  <si>
    <t>Raccordements RTPC ou RNIS</t>
  </si>
  <si>
    <t>Fibre optique</t>
  </si>
  <si>
    <t>Autres raccordements</t>
  </si>
  <si>
    <t>Nombre de FST offrant ce service</t>
  </si>
  <si>
    <t>e)</t>
  </si>
  <si>
    <t>f)</t>
  </si>
  <si>
    <t>c)</t>
  </si>
  <si>
    <t>d)</t>
  </si>
  <si>
    <t>dont débit inconnu</t>
  </si>
  <si>
    <t>Par le biais de raccordements cuivre avec équipements DSL</t>
  </si>
  <si>
    <t>Nombre total d'abonnés par le biais de raccordements cuivre avec équipements DSL</t>
  </si>
  <si>
    <t>Par le biais de raccordements par fibre optique FTTH</t>
  </si>
  <si>
    <t>Nombre total d'abonnés par le biais de raccordements par fibre optique FTTH</t>
  </si>
  <si>
    <t>Par d’autres types de raccordements (utilisation de hotspots exclue)</t>
  </si>
  <si>
    <t>dont débit inconnu ou autre ou Wimax</t>
  </si>
  <si>
    <t>a)</t>
  </si>
  <si>
    <t>2. Services de transmission</t>
  </si>
  <si>
    <t>Services de capacités de transmission fixes ou variables offertes à des usagers finaux</t>
  </si>
  <si>
    <t>≤ 2 Mbit/s</t>
  </si>
  <si>
    <t>&gt; 2 Mbit/s</t>
  </si>
  <si>
    <t>22’616</t>
  </si>
  <si>
    <t>1’843</t>
  </si>
  <si>
    <t>2’141</t>
  </si>
  <si>
    <t>4’885</t>
  </si>
  <si>
    <t>8’717</t>
  </si>
  <si>
    <t>ImproWare AG</t>
  </si>
  <si>
    <t>green.ch AG</t>
  </si>
  <si>
    <t>Autres</t>
  </si>
  <si>
    <t>Notes:</t>
  </si>
  <si>
    <t>2.1 Services de capacités de transmission fixes ou variables offertes à des usagers finaux (SF6)</t>
  </si>
  <si>
    <t>Language</t>
  </si>
  <si>
    <t>Deutsch</t>
  </si>
  <si>
    <t>Français</t>
  </si>
  <si>
    <t>Italiano</t>
  </si>
  <si>
    <t>English</t>
  </si>
  <si>
    <t>D</t>
  </si>
  <si>
    <t>F</t>
  </si>
  <si>
    <t>I</t>
  </si>
  <si>
    <t>E</t>
  </si>
  <si>
    <t>Internet Service Provider und Anbieterinnen von Übertragungskapazitäten</t>
  </si>
  <si>
    <t>1. Festnetzdienste</t>
  </si>
  <si>
    <t>1.1 Einteilung der Kundenverträge für den Internetzugang nach Art der Anschlüsse (SF7)</t>
  </si>
  <si>
    <t>2. Anbieterinnen von Übertragungskapazitäten</t>
  </si>
  <si>
    <t>2.1 Übertragungsdienste / Konstante und variable Übertragungskapazitäten für Endnutzer (SF6)</t>
  </si>
  <si>
    <t>Tabelle SF7A : Festnetzdienste</t>
  </si>
  <si>
    <t>Einteilung der Kundenverträge für den Internetzugang nach Art der Anschlüsse</t>
  </si>
  <si>
    <t>PSTN- oder ISDN-Anschlüsse</t>
  </si>
  <si>
    <t>Glasfaser</t>
  </si>
  <si>
    <t>Feste WiMAX</t>
  </si>
  <si>
    <t>Andere Anschlüsse</t>
  </si>
  <si>
    <t>Davon Breitband</t>
  </si>
  <si>
    <t>Anzahl FDA, die diesen Dienst anbieten</t>
  </si>
  <si>
    <t>Tabelle SF8 : Festnetzdienste</t>
  </si>
  <si>
    <t>Verteilung der Breitbandinternet-Kunden nach Anschlussart und Bandbreite</t>
  </si>
  <si>
    <t>Anzahl Internet-Kunden (am 31.12.)</t>
  </si>
  <si>
    <t>über Kabelmodemanschlüsse</t>
  </si>
  <si>
    <t>davon mit Download-Übertragungsrate &lt; 2 Mbit/s</t>
  </si>
  <si>
    <t>davon mit unbekannter Übertragungsrate</t>
  </si>
  <si>
    <t>Gesamtzahl der Internet-Kunden über Kabelmodemanschlüsse</t>
  </si>
  <si>
    <t>über Kupfer-Anschlüsse mit DSL-Anlagen</t>
  </si>
  <si>
    <t>Gesamtzahl der Internet-Kunden über Kupfer-Anschlüsse mit DSL-Anlagen</t>
  </si>
  <si>
    <t>über Glasfaseranschlüsse FTTH</t>
  </si>
  <si>
    <t>Gesamtzahl der Internet-Kunden über Glasfaseranschlüsse FTTH</t>
  </si>
  <si>
    <t>Davon über feste WiMAX-Anschlüsse</t>
  </si>
  <si>
    <t>über andere Anschlussarten (Nutzung von Hotspots ausgenommen)</t>
  </si>
  <si>
    <t>Anzahl Breitbandinternet-Kunden</t>
  </si>
  <si>
    <t>Gesamtzahl Breitbandinternet-Kunden</t>
  </si>
  <si>
    <t>Anzahl Breitbandinternet-Abonnenten in % des Totals</t>
  </si>
  <si>
    <t>davon mit unbekannter, anderer oder Wimax Übertragungsrate</t>
  </si>
  <si>
    <t>Gesamtzahl Breitbandinternet-Abonnenten</t>
  </si>
  <si>
    <t>Tabelle SF8PM : Festnetzdienste</t>
  </si>
  <si>
    <t>Marktanteile nach Anzahl Breitbandinternet-Abonnenten</t>
  </si>
  <si>
    <t>Andere</t>
  </si>
  <si>
    <t>Tabelle SF6A : Anbieterinnen von Übertragungskapazitäten</t>
  </si>
  <si>
    <t>Übertragungsdienste / Konstante und variable Übertragungskapazitäten für Endnutzer</t>
  </si>
  <si>
    <t>Internet Service Providers and capacity transmission services</t>
  </si>
  <si>
    <t>1. Services on fixed networks</t>
  </si>
  <si>
    <t>1.1 Distribution of internet users according to the type of connection (SF7)</t>
  </si>
  <si>
    <t>1.3 Market shares according to the number of subscribers to broadband internet (SF8PM)</t>
  </si>
  <si>
    <t>2. Transmission services</t>
  </si>
  <si>
    <t>2.1 Fixed or variable transmission services offered to end users (SF6)</t>
  </si>
  <si>
    <t>Table SF7 : Services on fixed networks</t>
  </si>
  <si>
    <t>Distribution of internet users according to the type of connection</t>
  </si>
  <si>
    <t>PSTN or ISDN connections</t>
  </si>
  <si>
    <t>Cable-modem connections</t>
  </si>
  <si>
    <t>Optical fibre</t>
  </si>
  <si>
    <t>Fixed WiMAX</t>
  </si>
  <si>
    <t>Other connections</t>
  </si>
  <si>
    <t>Of which broad-band</t>
  </si>
  <si>
    <t>Number of TSPs offering this service</t>
  </si>
  <si>
    <t>Table SF8 : Services on fixed networks</t>
  </si>
  <si>
    <t>Number of internet users (as of 31.12)</t>
  </si>
  <si>
    <t>Of which, those using cable modem connections</t>
  </si>
  <si>
    <t>of which unknown rate</t>
  </si>
  <si>
    <t>Total number of users connected via cablem modem</t>
  </si>
  <si>
    <t xml:space="preserve"> Of which, those using copper connections with DSL equipment</t>
  </si>
  <si>
    <t>Total number of users connected via DSL equipment</t>
  </si>
  <si>
    <t>Of which, those using optical fibre FTTH</t>
  </si>
  <si>
    <t>Total number of users connected via optical fibre FTTH</t>
  </si>
  <si>
    <t>Of which via fixed WiMAX connections</t>
  </si>
  <si>
    <t>By other types of connection (excluding use of hotspots)</t>
  </si>
  <si>
    <t>Number of broadband internet users</t>
  </si>
  <si>
    <t>Total number of broadband internet users</t>
  </si>
  <si>
    <t>Total number of broadband internet users as % of the total</t>
  </si>
  <si>
    <t>of which unknown rate or other or Wimax</t>
  </si>
  <si>
    <t>Table SF8PM : Services on fixed networks</t>
  </si>
  <si>
    <t>Market shares according to the number of subscribers to broadband internet</t>
  </si>
  <si>
    <t>Others</t>
  </si>
  <si>
    <t>Table SF6 : Transmission services on fixed networks</t>
  </si>
  <si>
    <t>Fixed or variable transmission services offered to end users</t>
  </si>
  <si>
    <t>Wählen Sie bitte Ihre Sprache</t>
  </si>
  <si>
    <t>Choisissez votre langue s.v.p.</t>
  </si>
  <si>
    <t>Selezionare la vostra lingua p.f.</t>
  </si>
  <si>
    <t>Please choose your language</t>
  </si>
  <si>
    <t>1.2 Verteilung der Breitbandinternet-Kunden nach Anschlussart und Bandbreite (SF8)</t>
  </si>
  <si>
    <t>Les Internet Service Providers</t>
  </si>
  <si>
    <t>Internet Service Providers</t>
  </si>
  <si>
    <t>2004 nahm die Zahl der Internet-Endnutzerinnen und -Endnutzer deutlich ab (-17,6 %), da die Zahl der Internetzugänge über PSTN- oder ISDN-Anschlüsse stark zurückging und nicht durch die sehr starke Zunahme der Breitbandanschlüsse wettgemacht wurde. So stieg die Zahl der Nutzerinnen und Nutzer von CATV-Internetanschlüssen um 37,6 Prozent und jene von xDSL-Internetanschlüssen um 68,1 Prozent, während die Zahl der Endkundinnen und Endkunden, die das Internet über PSTN- oder ISDN-Anschlüsse nutzen, um 48,5 Prozent zurückging. Grund für diesen Rückgang ist, dass der Breitbandzugang (CATV oder xDSL) an die Stelle des Dial-up-Zugangs tritt.</t>
  </si>
  <si>
    <t>In 2004, the number of internet end users fell significantly (by 17.6%) as a result of a large fall in the number of end users accessing the internet via a PSTN or ISDN connection. The latter reduction was not offset by the very large increase in the number of users accessing the internet via broadband connections. In fact, the number of end users accessing the internet by CATV connections increased by 37.6% and those with xDSL connections increased by 68.1%, whilst the number of end users accessing the internet via a PSTN or ISDN connection fell by 48.5%. This reduction is attributable to the effect of substitution of dial-up internet access by broadband access connections (CATV or xDSL) and to a change in definition.</t>
  </si>
  <si>
    <t>1.2 Distribution of broadband internet users according to connection types and bandwidth (SF8)</t>
  </si>
  <si>
    <t>Distribution of broadband internet users according to connection types and bandwidth</t>
  </si>
  <si>
    <t xml:space="preserve">I fornitori di servizi Internet e servizi a capacità trasmissiva </t>
  </si>
  <si>
    <t>1. Servizi sulle reti fisse</t>
  </si>
  <si>
    <t>1.1 Ripartizione degli abbonamenti Internet secondo il tipo di collegamento (SF7)</t>
  </si>
  <si>
    <t>2.1 Servizi a capacità trasmissiva fissa o variabile proposti agli utenti finali (SF6)</t>
  </si>
  <si>
    <t xml:space="preserve">2. Servizi di trasmissione </t>
  </si>
  <si>
    <t>1.3 Quote di mercato relative al numero di abbonati al collegamento Internet a banda larga (SF8PM)</t>
  </si>
  <si>
    <t>I fornitori di servizi Internet</t>
  </si>
  <si>
    <t>Ripartizione degli abbonamenti Internet secondo il tipo di collegamento</t>
  </si>
  <si>
    <t>Collegamento ISDN o PSTN</t>
  </si>
  <si>
    <t>Collegamento via cavo</t>
  </si>
  <si>
    <t>Fibra ottica</t>
  </si>
  <si>
    <t>Collegamento WiMAX fisso</t>
  </si>
  <si>
    <t>Altri collegamenti</t>
  </si>
  <si>
    <t>Totale</t>
  </si>
  <si>
    <t>Di cui a banda larga</t>
  </si>
  <si>
    <t>Numero di FST che offrono il servizio</t>
  </si>
  <si>
    <t>Servizi a capacità trasmissiva fissa o variabile proposti agli utenti finali</t>
  </si>
  <si>
    <t>Numero di FST che offrono questo servizio</t>
  </si>
  <si>
    <t>Quote di mercato relative al numero di abbonati al collegamento Internet a banda larga</t>
  </si>
  <si>
    <t>Altri</t>
  </si>
  <si>
    <t>Numero di abbonati Internet (al 31.12)</t>
  </si>
  <si>
    <t>Con collegamento modem via cavo</t>
  </si>
  <si>
    <t>Con collegamento DSL</t>
  </si>
  <si>
    <t>Con collegamento in fibra ottica FTTH</t>
  </si>
  <si>
    <t>Con collegamento WiMax fisso</t>
  </si>
  <si>
    <t>Con altri tipi di collegamento (esclusi gli hotspot)</t>
  </si>
  <si>
    <t>Ripartizione degli abbonamenti Internet secondo il tipo di collegamento e secondo la larghezza di banda</t>
  </si>
  <si>
    <t>1.2 Ripartizione degli abbonamenti Internet secondo il tipo di collegamento e secondo la larghezza di banda (SF8)</t>
  </si>
  <si>
    <t>Con separazione impossibile</t>
  </si>
  <si>
    <t>Numero totale abbonati con collegamento modem via cavo</t>
  </si>
  <si>
    <t>Numero totale abbonati con collegamento DSL</t>
  </si>
  <si>
    <t>Numero totale abbonati con collegamento in fibra ottica FTTH</t>
  </si>
  <si>
    <t>Numero degli abbonamenti Internet a "banda larga"</t>
  </si>
  <si>
    <t>Numero totale degli abbonamenti Internet a "banda larga"</t>
  </si>
  <si>
    <t>Numero totale degli abbonamenti Internet a "banda larga" in % del totale</t>
  </si>
  <si>
    <t>1.3 Marktanteile nach Anzahl Breitbandinternet-Abonnenten (SF8PM)</t>
  </si>
  <si>
    <t>Grafik</t>
  </si>
  <si>
    <t>Tab_SF8 masqué</t>
  </si>
  <si>
    <t xml:space="preserve">In Tausend </t>
  </si>
  <si>
    <t>En milliers</t>
  </si>
  <si>
    <t>In migliaia</t>
  </si>
  <si>
    <t>In thousands</t>
  </si>
  <si>
    <t>Débit inconnu</t>
  </si>
  <si>
    <t>Separazione impossibile</t>
  </si>
  <si>
    <t>Unknown rate</t>
  </si>
  <si>
    <t>PSTN- oder ISDN</t>
  </si>
  <si>
    <t>DSL</t>
  </si>
  <si>
    <t xml:space="preserve">Other </t>
  </si>
  <si>
    <t>Cavo</t>
  </si>
  <si>
    <t>Cable-modem</t>
  </si>
  <si>
    <t>RTPC ou RNIS</t>
  </si>
  <si>
    <t>ISDN o PSTN</t>
  </si>
  <si>
    <t>PSTN or ISDN</t>
  </si>
  <si>
    <t>Anzahl Internetnutzer nach Anschlussart</t>
  </si>
  <si>
    <t>Number of internet users according to type of connection</t>
  </si>
  <si>
    <t>Tabella SF8 : Servizi sulle reti fisse</t>
  </si>
  <si>
    <t>Tabella SF7 : Servizi sulle reti fisse</t>
  </si>
  <si>
    <t>Tabella SF8PM : Servizi sulle reti fisse</t>
  </si>
  <si>
    <t>Tabella SF6 : Servizi di trasmissione sulle reti fisse</t>
  </si>
  <si>
    <t>Con velocità di trasmissione discendente (download) &gt; 1 Gbit/s</t>
  </si>
  <si>
    <t>Kabelmodem-Anschlüsse</t>
  </si>
  <si>
    <t>Kabelmodem</t>
  </si>
  <si>
    <t>dont avec débit de transmission descendant &lt; 2 Mbit/s</t>
  </si>
  <si>
    <t xml:space="preserve"> ≥ 2 Mbit/s und &lt; 10 Mbit/s</t>
  </si>
  <si>
    <t xml:space="preserve"> ≥ 10 Mbit/s und &lt; 30 Mbit/s</t>
  </si>
  <si>
    <t xml:space="preserve"> ≥ 10 Mbit/s und &lt; 100 Mbit/s</t>
  </si>
  <si>
    <t xml:space="preserve"> ≥ 30 Mbit/s und &lt; 100 Mbit/s</t>
  </si>
  <si>
    <t>Con velocità di trasmissione discendente (download) &lt; 2 Mbit/s</t>
  </si>
  <si>
    <t>of which with downlink transfer rate &lt; 2 Mbit/s</t>
  </si>
  <si>
    <t xml:space="preserve"> ≥ 2 Mbit/s and &lt; 10 Mbit/s</t>
  </si>
  <si>
    <t xml:space="preserve"> ≥ 10 Mbit/s and &lt; 30 Mbit/s</t>
  </si>
  <si>
    <t xml:space="preserve"> ≥ 30 Mbit/s and &lt; 100 Mbit/s</t>
  </si>
  <si>
    <t xml:space="preserve"> ≥ 10 Mbit/s and &lt; 100 Mbit/s</t>
  </si>
  <si>
    <t>Numero di clienti con abbonamento Internet                                  ripartiti secondo il tipo di collegamento</t>
  </si>
  <si>
    <t>Anzahl Breitbandinternet-Kunden                                                   nach Download-Übertragungsrate</t>
  </si>
  <si>
    <t>Numero degli abbonamenti Internet a "banda larga"                                                    secondo la velocità di trasmissione discendente (download)</t>
  </si>
  <si>
    <t>Number of broadband internet users                                                    according to the downlink transfer rate</t>
  </si>
  <si>
    <t>Swisscom AG</t>
  </si>
  <si>
    <t>Ein weiterer Grund ist eine Neudefinition bei der Erhebung: Für die Statistik 2004 haben wir den Begriff "Nutzer/in" genauer definiert und uns an die Definition angelehnt, die in den meisten internationalen Fragebogen verwendet wird. Von der Statistik 2004 an erheben wir nur die Endnutzerinnen und Endnutzer, die das Internet zwischen dem 01.10. und dem 31.12. nutzten. Vorher wurde nicht genauer angegeben, in welchem Zeitraum die Person aktiv sein musste, um in der Statistik erfasst zu werden. Es ist deshalb möglich, dass vor 2004 auch Personen erfasst wurden, die das Internet über PSTN- oder ISDN-Anschlüsse nur selten nutzten, und die Zahl der Internetnutzerinnen und -nutzer daher leicht überschätzt wurde.</t>
  </si>
  <si>
    <t>Infatti nella statistica 2004, per rendere compatibili le nostre definizioni con quelle utilizzate dalla maggior parte dei questionari internazionali, abbiamo precisato la definizione di cliente finale in abbonamento. A partire da questa data, consideriamo solo più i clienti finali in abbonamento che hanno fruito dell'accesso Internet durante il periodo 01.10 - 31.12. Precedentemente non era stato precisato il periodo durante il quale l'utente avrebbe dovuto fruire attivamente dell'abbonamento per essere contabilizzato nella statistica. È pertanto possibile che, negli anni precedenti il 2004, siano stati contabilizzati clienti con abbonamenti per un collegamento ISDN o PSTN che hanno fruito poco del loro accesso e che quindi il loro numero sia stato leggermente sopravvalutato.</t>
  </si>
  <si>
    <t>In fact, for the 2004 statistics, in order to harmonise our definitions with those used by the majority of international questionnaires, we made the definition of a user more precise. From these statistics onwards, we are only covering end users who have accessed the internet between 01.10 and 31.12. Previously, the period during which the user would have had to be active to be included in the statistics was not defined. It is therefore possible that for the years preceding 2004 relatively inactive users on PSTN or ISDN connections were included and that their number was slightly exaggerated.</t>
  </si>
  <si>
    <t xml:space="preserve"> ≥ 100 Mbit/s und &lt; 1 Gbit/s</t>
  </si>
  <si>
    <t xml:space="preserve"> ≥ 1 Gbit/s</t>
  </si>
  <si>
    <t xml:space="preserve"> ≥ 100 Mbit/s et &lt; 1 Gbit/s</t>
  </si>
  <si>
    <t xml:space="preserve"> ≥ 100 Mbit/s and &lt; 1 Gbit/s</t>
  </si>
  <si>
    <t xml:space="preserve"> ≥ 10 Mbit/s e   &lt; 30 Mbit/s</t>
  </si>
  <si>
    <t xml:space="preserve"> ≥ 30 Mbit/s e   &lt; 100 Mbit/s</t>
  </si>
  <si>
    <t xml:space="preserve"> ≥ 10 Mbit/s e   &lt; 100 Mbit/s</t>
  </si>
  <si>
    <t xml:space="preserve"> ≥ 2 Mbit/s e     &lt; 10 Mbit/s</t>
  </si>
  <si>
    <t xml:space="preserve"> ≥ 100 Mbit/s  e &lt; 1 Gbit/s</t>
  </si>
  <si>
    <t>Unb. Über-tragungsrate</t>
  </si>
  <si>
    <t>davon mit Download-Übertragungsrate ≥ 1 Gbit/s</t>
  </si>
  <si>
    <t>davon mit Download-Übertragungsrate ≥ 30 Mbit/s et &lt; 100 Mbit/s</t>
  </si>
  <si>
    <t>davon mit Download-Übertragungsrate ≥ 2 Mbit/s und &lt; 10 Mbit/s</t>
  </si>
  <si>
    <t xml:space="preserve">davon mit Download-Übertragungsrate ≥ 30 Mbit/s und &lt; 100 Mbit/s </t>
  </si>
  <si>
    <t>davon mit Download-Übertragungsrate ≥ 100 Mbit/s</t>
  </si>
  <si>
    <t>davon mit Download-Übertragungsrate ≥ 30 Mbit/s und &lt; 100 Mbit/s</t>
  </si>
  <si>
    <t>dont avec débit de transmission descendant ≥ 2 Mbit/s et &lt; 10 Mbit/s</t>
  </si>
  <si>
    <t>dont avec débit de transmission descendant ≥ 30 Mbit/s et &lt; 100 Mbit/s</t>
  </si>
  <si>
    <t xml:space="preserve">dont avec débit de transmission descendant ≥ 100 Mbit/s </t>
  </si>
  <si>
    <t>dont avec débit de transmission descendant ≥ 1 Gbit/s</t>
  </si>
  <si>
    <t>Con velocità di trasmissione discendente (download) ≥ 1 Gbit/s</t>
  </si>
  <si>
    <t>of which with downlink transfer rate ≥ 1 Gbit/s</t>
  </si>
  <si>
    <t>Con velocità di trasmissione discendente (download) ≥ 30 Mbit/s e &lt; 100 Mbit/s</t>
  </si>
  <si>
    <t>Con velocità di trasmissione discendente (download) ≥ 2 Mbit/s e &lt; 10 Mbit/s</t>
  </si>
  <si>
    <t xml:space="preserve">Con velocità di trasmissione discendente (download) ≥ 100 Mbit/s </t>
  </si>
  <si>
    <t>of which with downlink transfer rate ≥ 2 Mbit/s and &lt; 10 Mbit/s</t>
  </si>
  <si>
    <t>of which with downlink transfer rate ≥ 30 Mbit/s and &lt; 100 Mbit/s</t>
  </si>
  <si>
    <t xml:space="preserve">of which with downlink transfer rate ≥ 100 Mbit/s </t>
  </si>
  <si>
    <t>Salt</t>
  </si>
  <si>
    <t>Nel 2004, il numero degli abbonamenti Internet è diminuito drasticamente (17.6 %) a causa di un forte calo del numero di quegli abbonamenti con collegamento ISDN o PSTN. Quest'ultimo calo non è stato compensato dal forte aumento del numero di abbonamenti Internet con collegamento a banda larga. Infatti, il numero di abbonamenti Internet tramite CATV è aumentato del 37,6 per cento e di quelli con un collegamento xDSL del 68,1 per cento, mentre il numero di abbonamenti con collegamento ISDN o PSTN è diminuito del 48,5 per cento. Questa diminuzione può essere attribuita al fatto che l'accesso a Internet tramite dial-up è stato sostituito dall'accesso tramite collegamento a banda larga (CATV o xDSL) e a un cambiamento nella definizione delle categorie.</t>
  </si>
  <si>
    <t>Per quanto concerne gli abbonamenti a Internet su CATV, se si confrontano i risultati della tabella SF7 con quelli pubblicati sul sito Internet di Suissedigital (ex-Swisscable) (www.suissedigital.ch), si constata che il numero di clienti in abbonamento che accede a Internet tramite collegamento modem via cavo è diverso. Dal 2008 al 2011, nel 2013, 2015, 2016, 2017 e 2018 il nostro risultato è superiore a quello indicato da Swisscable (ca. 15'000 nel 2017). Dal 2002 al 2007 e nel 2019, è invece il contrario. Nel 2002 e nel 2003, questo grande divario potrebbe essere attribuito a un certo numero di fornitori di servizi Internet per utenti finali che avrebbe dimenticato di notificarsi presso l'UFCOM e che pertanto non sarebbe stato preso in considerazione nella nostra statistica. Queste imprese sono state contattate e orami sono iscritte come fornitori di servizi di telecomunicazione presso l'UFCOM. La differenza che continua a sussistere può pertanto essere attribuita unicamente ai diversi metodi di rilevamento delle informazioni. Nel 2012 e 2014 i risultati sono praticamente identici.</t>
  </si>
  <si>
    <t>As regards internet subscriptions on CATV, when comparing the results of table SF7 with those published on the Suissedigital (ex-Swisscable) internet site (www.suissedigital.ch), it is apparent that the number of subscribers accessing the internet on cable modem connections is different. From 2008 to 2011, for 2013, 2015, 2016, 2017 and 2018 our result exceeded that of Swisscable (15,000 in 2017). From 2002 to 2007 and in 2019, the opposite was true. In 2002 and 2003, this major difference might have been attributable to a number of providers of internet services to end users who forgot to make themselves known to OFCOM and who would therefore not have been included in our statistics. These companies have been contacted and are now registered with OFCOM as telecommunications service providers. The difference which continues to exist could therefore be attributable only to the methods used to collect the information, which were different. In 2012 and 2014, the results were virtually identical.</t>
  </si>
  <si>
    <t>1. Services sur réseau fixe</t>
  </si>
  <si>
    <t>1.1 Répartition des abonnés à internet selon le type de raccordements (SF7)</t>
  </si>
  <si>
    <t>1.2 Répartition des abonnés à internet large bande selon le type de raccordements et selon la largeur de bande (SF8)</t>
  </si>
  <si>
    <t>1.3 Parts de marché selon le nombre d’abonnés à internet large bande (SF8PM)</t>
  </si>
  <si>
    <t>En 2004, le nombre d'abonnés finaux à internet baisse très fortement (17,6%) du fait d'une forte diminution du nombre d'abonnés finaux accédant à internet par le biais de raccordements RTPC ou RNIS. Cette diminution n'a pas été compensée par la très forte augmentation du nombre d'abonnés accédant à internet par le biais de raccordements à large bande. En effet, le nombre d'abonnés finaux accédant à internet par des raccordements CATV augmente de 37,6% et ceux relatifs aux raccordements xDSL de 68,1%, alors que le nombre d'abonnés finaux accédant à internet par le biais de raccordement RTPC ou RNIS diminue de 48,5%. Cette diminution est attribuable à l'effet de substitution de l'accès à internet par dial-in par l'accès sur raccordement large bande (CATV ou xDSL) et à un changement de définition.</t>
  </si>
  <si>
    <t>En effet, pour la statistique 2004, afin de rendre compatible nos définitions avec celles utilisées par la plupart des questionnaires internationaux, nous avons précisé la définition d'abonné. À partir de cette statistique, nous ne récoltons plus que les abonnés finaux ayant accédé à internet entre le 01.10. et le 31.12. Auparavant, la période durant laquelle l'abonné aurait dû être actif pour être comptabilisé dans la statistique n'était pas précisée. Il est donc possible que pour les années précédant 2004, des abonnés sur raccordement RTPC ou RNIS peu actifs aient été comptabilisés et que leur nombre soit légèrement surévalué.</t>
  </si>
  <si>
    <t>Tableau SF7 : Services sur réseau fixe</t>
  </si>
  <si>
    <t>Répartition des abonnés à internet selon le type de raccordement</t>
  </si>
  <si>
    <t>Dont large bande</t>
  </si>
  <si>
    <t>Tableau SF8 : Services sur réseau fixe</t>
  </si>
  <si>
    <t>Répartition des abonnés à internet large bande selon le type de raccordement et selon la largeur de bande</t>
  </si>
  <si>
    <t>Nombre d'abonnés à internet (au 31.12.)</t>
  </si>
  <si>
    <t>Raccordements cable-modem</t>
  </si>
  <si>
    <t>Par le biais de raccordements cable-modem</t>
  </si>
  <si>
    <t>Nombre total d'abonnés par le biais de raccordements cable-modem</t>
  </si>
  <si>
    <t>Nombre d'abonnés à internet large bande</t>
  </si>
  <si>
    <t>Nombre total d'abonnés à internet large bande</t>
  </si>
  <si>
    <t>Nombre d'abonnés à internet large bande en % du total</t>
  </si>
  <si>
    <t>Dont par le biais de raccordements Wimax fixes</t>
  </si>
  <si>
    <t>Wimax fixes</t>
  </si>
  <si>
    <t>Tableau SF8PM : Services sur réseau fixe</t>
  </si>
  <si>
    <t>Parts de marché selon le nombre d’abonnés à internet large bande</t>
  </si>
  <si>
    <t>Tableau SF6 : Services de transmission sur réseau fixe</t>
  </si>
  <si>
    <t>Nombre d'abonnés à internet large bande selon le débit de transmission (descendant)</t>
  </si>
  <si>
    <t xml:space="preserve"> ≥ 2 Mbit/s et &lt; 10 Mbit/s</t>
  </si>
  <si>
    <t xml:space="preserve"> ≥ 30 Mbit/s et &lt; 100 Mbit/s</t>
  </si>
  <si>
    <t xml:space="preserve"> ≥ 10 Mbit/s et &lt; 100 Mbit/s</t>
  </si>
  <si>
    <t xml:space="preserve"> ≥ 10 Mbit/s et &lt; 30 Mbit/s</t>
  </si>
  <si>
    <t>Nombre d'abonnés à internet selon le type de raccordement</t>
  </si>
  <si>
    <r>
      <t>En ce qui concerne les abonnements à internet sur CATV, si l’on compare les résultats du tableau SF7 avec ceux publiés sur le site internet de Suissedigital (ex-Swisscable ; www.suissedigital.ch), on constate que le nombre d’abonnés accédant à internet sur des raccordements par câble modem est différent. De 2008 à 2011, en 2013, 2015, 2016, 2017 et 2018 notre résultat dépassait celui de Suissedigital (d'environ 15'000 en 2017). De 2002 à 2007 et en 2019 et 2020, c’était le contraire. En 2002 et en 2003, cette grosse différence aurait pu être attribuée à un certain nombre de fournisseurs de service internet aux usagers finaux qui auraient oublié de s'annoncer à l'OFCOM et qui ne seraient par conséquent pas dans notre statistique. Ces entreprises ont été contactées et sont désormais inscrites comme fournisseurs de services de télécommunication à l’OFCOM. La différence qui subsistait encore ne pouvait donc être attribuable qu'aux méthodes pour collecter les informations qui étaient différentes. En 2012 et 2014, les résultats sont pratiquement identiques.</t>
    </r>
    <r>
      <rPr>
        <sz val="11"/>
        <color rgb="FF000000"/>
        <rFont val="Arial"/>
        <family val="2"/>
      </rPr>
      <t> </t>
    </r>
  </si>
  <si>
    <t>Was die Internet-Kundenverträge über CATV betrifft, stimmen die Resultate der Tabelle SF7 nicht mit den auf der Website von Suissedigital (vormals Swisscable) veröffentlichten Resultaten überein (www.suissedigital.ch). Die Zahl der Kundinnen und Kunden mit Kabelmodemanschluss unterscheidet sich. Von 2008 bis 2011 sowie 2013, 2015, 2016, 2017 und 2018 lag unser Resultat über jenem von Swisscable (2017 um etwa 15'000 Einheiten). Von 2002 bis 2007 und auch in 2019 und 2020 war das Gegenteil der Fall. 2002 und 2003 hätte man diesen grossen Unterschied bestimmten Anbieterinnen von Internetdiensten zuschreiben können, die sich noch nicht beim BAKOM angemeldet hatten und die folglich nicht in der amtlichen Statistik erschienen. Diese Unternehmen wurden kontaktiert und sind inzwischen als Anbieterinnen von Fernmeldediensten beim BAKOM registriert. Die verbleibende Differenz ist deshalb auf die unterschiedlichen Datenerhebungsmethoden zurückzuführen. 2012 und 2014 waren die Ergebnisse praktisch gleich.</t>
  </si>
  <si>
    <t>Quickline AG</t>
  </si>
  <si>
    <t>Quickline SA</t>
  </si>
  <si>
    <t>Sunrise GmbH</t>
  </si>
  <si>
    <t>…</t>
  </si>
  <si>
    <t>... Zahl unbekannt (nicht erhoben).</t>
  </si>
  <si>
    <t>... Chiffre inconnu (non relevé).</t>
  </si>
  <si>
    <t>... Dato non noto (non rilevato).</t>
  </si>
  <si>
    <t>... Unknown (not been gathered).</t>
  </si>
  <si>
    <t>Anzahl Internetnutzer nach Anschlussart für den Zeitraum vom 01.10. bis 31.12. 1)</t>
  </si>
  <si>
    <t>Nombre d'abonnés à internet entre le 01.10. et le 31.12. selon le type de raccordement 1)</t>
  </si>
  <si>
    <t>Numero di clienti con abbonamento Internet nel periodo dal 01.10 al 31.12 ripartiti secondo il tipo di collegamento 1)</t>
  </si>
  <si>
    <t>Number of internet users between 01.10 and 31.12 according to type of connection 1)</t>
  </si>
  <si>
    <t>1) Definition vor 2004: Anzahl Abonnemente nach Anschlussart</t>
  </si>
  <si>
    <t>1) Définition avant 2004 : Nombre d'abonnements selon le type de raccordement.</t>
  </si>
  <si>
    <t>1) Definizione anteriore al 2004: numero degli abbonamenti secondo il tipo di collegamento</t>
  </si>
  <si>
    <t>1) Definition before 2004: number of subscriptions according to the type of connection.</t>
  </si>
  <si>
    <t>2) Definition vor 2004: xDSL-Verbindungen</t>
  </si>
  <si>
    <t>2) Définition avant 2004 : Liaisons xDSL.</t>
  </si>
  <si>
    <t>2) Definizione anteriore al 2004: collegamenti xDSL.</t>
  </si>
  <si>
    <t>2) Definition before 2004: xDSL connections.</t>
  </si>
  <si>
    <t>DSL-Anlagen 2)</t>
  </si>
  <si>
    <t>Équipements DSL 2)</t>
  </si>
  <si>
    <t>Tecnologia DSL 2)</t>
  </si>
  <si>
    <t>DSL equipment 2)</t>
  </si>
  <si>
    <t>davon mit Download-Übertragungsrate &lt; 10 Mbit/s</t>
  </si>
  <si>
    <t>dont avec débit de transmission descendant &lt; 10 Mbit/s</t>
  </si>
  <si>
    <t>Con velocità di trasmissione discendente (download) &lt; 10 Mbit/s</t>
  </si>
  <si>
    <t>of which with downlink transfer rate &lt; 10 Mbit/s</t>
  </si>
  <si>
    <t>davon mit Download-Übertragungsrate ≥ 10 Gbit/s</t>
  </si>
  <si>
    <t>dont avec débit de transmission descendant ≥ 10 Gbit/s</t>
  </si>
  <si>
    <t>Con velocità di trasmissione discendente (download) ≥ 10 Gbit/s</t>
  </si>
  <si>
    <t>of which with downlink transfer rate ≥ 10 Gbit/s</t>
  </si>
  <si>
    <t>davon mit Download-Übertragungsrate ≥ 1 Gbit/s und &lt;10 Gbit/s</t>
  </si>
  <si>
    <t>dont avec débit de transmission descendant ≥ 1 Gbit/s et &lt;10 Gbit/s</t>
  </si>
  <si>
    <t>Con velocità di trasmissione discendente (download) ≥ 1 Gbit/s e &lt;10 Gbit/s</t>
  </si>
  <si>
    <t>of which with downlink transfer rate ≥ 1 Gbit/s and &lt;10 Gbit/s</t>
  </si>
  <si>
    <t>dont avec débit de transmission descendant ≥ 100 Mbit/s</t>
  </si>
  <si>
    <t>Con velocità di trasmissione discendente (download) ≥ 100 Mbit/s</t>
  </si>
  <si>
    <t>of which with downlink transfer rate ≥ 100 Mbit/s</t>
  </si>
  <si>
    <t>davon mit Download-Übertragungsrate ≥ 100 Mbit/s und &lt; 1 Gbit/s 2)</t>
  </si>
  <si>
    <t>dont avec débit de transmission descendant ≥ 100 Mbit/s et &lt; 1 Gbit/s 2)</t>
  </si>
  <si>
    <t>Con velocità di trasmissione discendente (download) ≥ 100 Mbit/s e &lt; 1 Gbit/s 2)</t>
  </si>
  <si>
    <t>of which with downlink transfer rate ≥ 100 Mbit/s and &lt; 1 Gbit/s 2)</t>
  </si>
  <si>
    <t>1) Définition jusqu’en 2012 : dont avec débit de transmission descendant ≥ 10 Mbit/s et &lt; 100 Mbit/s.</t>
  </si>
  <si>
    <t>davon mit Download-Übertragungsrate ≥ 10 Mbit/s und &lt; 30 Mbit/s 1)</t>
  </si>
  <si>
    <t>dont avec débit de transmission descendant ≥ 10 Mbit/s et &lt; 30 Mbit/s 1)</t>
  </si>
  <si>
    <t>Con velocità di trasmissione discendente (download) ≥ 10 Mbit/s e &lt; 30 Mbit/s 1)</t>
  </si>
  <si>
    <r>
      <t xml:space="preserve">of which with downlink transfer rate ≥ 10 Mbit/s and &lt; 30 Mbit/s </t>
    </r>
    <r>
      <rPr>
        <b/>
        <sz val="10"/>
        <color theme="1"/>
        <rFont val="Arial"/>
        <family val="2"/>
      </rPr>
      <t>1)</t>
    </r>
  </si>
  <si>
    <t xml:space="preserve"> ≥ 10 Gbit/s</t>
  </si>
  <si>
    <t xml:space="preserve"> ≥ 1 Gbit/s und &lt; 10 Gbits/s</t>
  </si>
  <si>
    <t xml:space="preserve"> ≥ 1 Gbit/s et &lt; 10 Gbits/s</t>
  </si>
  <si>
    <t xml:space="preserve"> ≥ 1 Gbit/s e &lt; 10 Gbits/s</t>
  </si>
  <si>
    <t xml:space="preserve"> ≥ 1 Gbit/s and &lt; 10 Gbits/s</t>
  </si>
  <si>
    <t xml:space="preserve"> &lt; 10 Mbit/s</t>
  </si>
  <si>
    <t xml:space="preserve"> &lt; 2 Mbit/s</t>
  </si>
  <si>
    <t>1) Die Anzahl Einheiten entspricht der Gesamtanzahl der von einer Teilnehmerin oder einem Teilnehmer gemieteten identischen Übertragungskapazitäten. Mietet eine Teilnehmerin oder ein Teilnehmer 3 Verbindungen mit einer Übertragungsgeschwindigkeit von je 64 kbit/s, ist die Anzahl 3 anzugeben.</t>
  </si>
  <si>
    <t>1) Le nombre d'unités est le nombre total de capacités de transmission identiques louées par un abonné. Ainsi, si celui-ci loue 3 liaisons 64 kbit/s, c'est le nombre 3 qu'il faut mentionner.</t>
  </si>
  <si>
    <t>1) Il numero di unità è il numero totale di capacità trasmissiva identica affittata da un abbonato. Ossia, se quest'ultimo affitta 3 collegamenti a 64 kbit/s, occorre menzionare il numero 3.</t>
  </si>
  <si>
    <t>1) The number of units is the total number of identical line capacities leased by a subscriber. Thus, if the letter leases 3 64 kbit/s connections, it is the number 3 which must be mentioned</t>
  </si>
  <si>
    <t>Mietleitungsdienste oder Übertragungskapazitäten für Endnutzer (am 31.12.) 1)</t>
  </si>
  <si>
    <t>Services de lignes louées ou capacités de transmission offertes à des usagers finaux (au 31.12.) en nombre d'unités 1)</t>
  </si>
  <si>
    <t>Servizi di linee affittate o di capacità trasmissiva proposti a utenti finali (al 31.12) in numero di unità1)</t>
  </si>
  <si>
    <t>Leased line services or transmission capacities offered to end users (as of 31.12) in number of units 1)</t>
  </si>
  <si>
    <t>Marktanteil in % am 31.12.</t>
  </si>
  <si>
    <t>Parts de marché en % au 31.12.</t>
  </si>
  <si>
    <t>Quote di mercato in % al 31.12.</t>
  </si>
  <si>
    <t>Market share in % as of 31.12.</t>
  </si>
  <si>
    <t>UPC GmbH 1)</t>
  </si>
  <si>
    <t>Sunrise Sàrl</t>
  </si>
  <si>
    <t>Sunrise Sagl</t>
  </si>
  <si>
    <t>1) Nach der Fusion 2021 sind die Zahlen von UPC in den Zahlen von Sunrise enthalten.</t>
  </si>
  <si>
    <t>1) Suite à la fusion de 2021, les chiffres d'UPC sont inclus dans ceux de Sunrise.</t>
  </si>
  <si>
    <t>1) In seguito alla fusione del 2021, i dati di UPC sono inclusi in quelli di Sunrise.</t>
  </si>
  <si>
    <t>1) Following the merger in 2021, UPC's figures are included in those of Sunrise.</t>
  </si>
  <si>
    <t>2) Ab 2018 werden Daten von Kabelmodem- oder DSL-Anschlüssen mit Geschwindigkeiten über 100 Mbit/s in der Kategorie ≥ 100 Mbit/s und &lt; 1 Gbit/s gezählt.</t>
  </si>
  <si>
    <t>2) From 2018, data from cable modem or DSL connections with speeds above 100 Mbit/s are included in the category ≥ 100 Mbit/s and &lt; 1 Gbit/s.</t>
  </si>
  <si>
    <t>2) Dal 2018, i dati provenienti da connessioni modem via cavo o DSL con velocità superiori a 100 Mbit/s sono stati conteggiati nella categoria ≥ 100 Mbit/s e &lt; 1 Gbit/s.</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</si>
  <si>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</si>
  <si>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</si>
  <si>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</si>
  <si>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</si>
  <si>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</si>
  <si>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</si>
  <si>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</si>
  <si>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</si>
  <si>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xml:space="preserve">Bemerkungen: </t>
  </si>
  <si>
    <t>Remarques :</t>
  </si>
  <si>
    <t>Osservazioni:</t>
  </si>
  <si>
    <t>1) Definition bis 2012 : davon mit Download-Übertragungsrate ≥ 10 Mbit/s und &lt; 100 Mbit/s</t>
  </si>
  <si>
    <t>1) Definizione fino al 2012: con velocità di trasmissione discendente (download) ≥ 10 Mbit/s e &lt; 100 Mbit/s</t>
  </si>
  <si>
    <t>1) Defintion until 2012: of which with downlink transfer rate ≥ 10 Mbit/s and &lt; 100 Mbit/s</t>
  </si>
  <si>
    <t>— Der Artikel 59 Absatz 2ter des neuen, am 1. April 2007 in Kraft getretenen Fernmeldegesetzes (FMG) lässt bei der Veröffentlichung der für die Statistik erhobenen Daten eine neue Dimension zu: Das BAKOM kann die Marktanteile veröffentlichen.</t>
  </si>
  <si>
    <t>— Avec l'entrée en vigueur de la loi révisée sur les télécommunications (LTC) le 1er avril 2007, l'OFCOM peut publier des parts de marché. L'article 59 al. 2ter de la nouvelle LTC autorise cette nouvelle dimension dans la publication des données récoltées par la statistique.</t>
  </si>
  <si>
    <t>— Dal 1° aprile 2007, data dell'entrata in vigore della legge sulle telecomunicazioni (LTC) rivista, l'UFCOM può pubblicare le quote di mercato. La pubblicazione di questi dati è espressamente autorizzata dall'articolo 59 capoverso 2ter della nuova LTC.</t>
  </si>
  <si>
    <t>— With the entry into force of the revised Telecommunications Act (TCA) on 1 April 2007, OFCOM is able to publish market shares. Article 59 para. 2ter of the new TCA authorises this new dimension in the publication of data collected by the statistics.</t>
  </si>
  <si>
    <t xml:space="preserve">Bemerkung: </t>
  </si>
  <si>
    <t xml:space="preserve">Remarque : </t>
  </si>
  <si>
    <t xml:space="preserve">Osservazione: </t>
  </si>
  <si>
    <t xml:space="preserve">Note: </t>
  </si>
  <si>
    <t>Iway AG</t>
  </si>
  <si>
    <t>Iway SA</t>
  </si>
  <si>
    <t>— Les entreprises ayant une part d'abonnés supérieure ou égale à 1% sont représentées dans le tableau. Pour les autres, elles sont rassemblées dans la catégories "autres" et leur nombre est indiqué (depuis 2020).</t>
  </si>
  <si>
    <t>Nombre de FST dans la catégorie « autres » :</t>
  </si>
  <si>
    <t>Numero di FST nella categoria 'altri' :</t>
  </si>
  <si>
    <t>Number of TSPs in the ‘others’ category:</t>
  </si>
  <si>
    <t>Anzahl der FDA in der Kategorie „ Andere “:</t>
  </si>
  <si>
    <t>— Companies with a subscriber share of 1% or more are shown in the table. For the others, they are grouped together in the ‘’others‘’ category and their number is indicated (since 2020).</t>
  </si>
  <si>
    <t>— Le aziende con una quota di abbonati pari o superiore all'1% sono riportate nella tabella. Per le altre, sono raggruppate nella categoria “altro” e il loro numero è indicato (dal 2020).</t>
  </si>
  <si>
    <t>— Unternehmen mit einem Abonnentenanteil von 1% oder mehr sind in der Tabelle dargestellt. Die übrigen Unternehmen sind in der Kategorie "Andere" zusammengefasst und deren Anzahl ist angegeben (ab 2020).</t>
  </si>
  <si>
    <t>Ver. 23-24</t>
  </si>
  <si>
    <t>Var. 23-24</t>
  </si>
  <si>
    <t>© BAKOM 2025</t>
  </si>
  <si>
    <t>© OFCOM 2025</t>
  </si>
  <si>
    <t>© UFCOM 2025</t>
  </si>
  <si>
    <t>green.ch SA</t>
  </si>
  <si>
    <t>2) À partir de 2018, les données issues des raccordements par câble-modem ou DSL dont les vitesses sont supérieurs à 100 Mbit/s ont été comptablités dans la catégorie ≥ 100 Mbit/s et &lt; 1 Gbit/s.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</si>
</sst>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__;@__\ "/>
    <numFmt numFmtId="165" formatCode="0.0%"/>
    <numFmt numFmtId="166" formatCode="_ * #,##0_ ;_ * \-#,##0_ ;_ * &quot;-&quot;??_ ;_ @_ "/>
    <numFmt numFmtId="167" formatCode="0.0"/>
  </numFmts>
  <fonts count="28" x14ac:knownFonts="1">
    <font>
      <sz val="10"/>
      <color theme="1"/>
      <name val="Arial"/>
      <family val="2"/>
    </font>
    <font>
      <b/>
      <sz val="10"/>
      <color theme="1"/>
      <name val="Arial"/>
      <family val="2"/>
    </font>
    <font>
      <sz val="11"/>
      <color rgb="FF454545"/>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sz val="8"/>
      <color theme="1"/>
      <name val="Arial"/>
      <family val="2"/>
      <scheme val="minor"/>
    </font>
    <font>
      <b/>
      <sz val="10"/>
      <color theme="1"/>
      <name val="Arial"/>
      <family val="2"/>
      <scheme val="minor"/>
    </font>
    <font>
      <sz val="10"/>
      <name val="Arial"/>
      <family val="2"/>
      <scheme val="minor"/>
    </font>
    <font>
      <b/>
      <sz val="10"/>
      <name val="Arial"/>
      <family val="2"/>
      <scheme val="minor"/>
    </font>
    <font>
      <b/>
      <sz val="11"/>
      <name val="Arial"/>
      <family val="2"/>
    </font>
    <font>
      <sz val="8"/>
      <color rgb="FF000000"/>
      <name val="Arial"/>
      <family val="2"/>
      <scheme val="minor"/>
    </font>
    <font>
      <sz val="9"/>
      <color theme="1"/>
      <name val="Arial"/>
      <family val="2"/>
    </font>
    <font>
      <sz val="8"/>
      <color theme="1"/>
      <name val="Arial"/>
      <family val="2"/>
    </font>
    <font>
      <b/>
      <sz val="10"/>
      <color theme="2"/>
      <name val="Arial"/>
      <family val="2"/>
    </font>
    <font>
      <b/>
      <sz val="11"/>
      <color theme="1"/>
      <name val="Arial"/>
      <family val="2"/>
      <scheme val="minor"/>
    </font>
    <font>
      <b/>
      <sz val="9"/>
      <color theme="1"/>
      <name val="Arial"/>
      <family val="2"/>
    </font>
    <font>
      <b/>
      <sz val="14"/>
      <color theme="1"/>
      <name val="Arial"/>
      <family val="2"/>
    </font>
    <font>
      <b/>
      <sz val="11"/>
      <color rgb="FF000000"/>
      <name val="Arial"/>
      <family val="2"/>
    </font>
    <font>
      <sz val="10"/>
      <color rgb="FF000000"/>
      <name val="Arial"/>
      <family val="2"/>
    </font>
    <font>
      <sz val="9"/>
      <color rgb="FF000000"/>
      <name val="Arial"/>
      <family val="2"/>
    </font>
    <font>
      <sz val="9"/>
      <name val="Arial"/>
      <family val="2"/>
    </font>
    <font>
      <u/>
      <sz val="10"/>
      <color theme="10"/>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s>
  <borders count="11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2" tint="-9.9948118533890809E-2"/>
      </left>
      <right style="thin">
        <color theme="2" tint="-9.9948118533890809E-2"/>
      </right>
      <top style="thin">
        <color theme="2" tint="-9.9948118533890809E-2"/>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2" tint="-9.9948118533890809E-2"/>
      </right>
      <top style="thin">
        <color theme="2" tint="-9.9948118533890809E-2"/>
      </top>
      <bottom style="thin">
        <color theme="2" tint="-9.9948118533890809E-2"/>
      </bottom>
      <diagonal/>
    </border>
    <border>
      <left/>
      <right style="thin">
        <color auto="1"/>
      </right>
      <top/>
      <bottom/>
      <diagonal/>
    </border>
    <border>
      <left style="thin">
        <color theme="0" tint="-0.14996795556505021"/>
      </left>
      <right/>
      <top style="thin">
        <color indexed="64"/>
      </top>
      <bottom/>
      <diagonal/>
    </border>
    <border>
      <left/>
      <right/>
      <top style="thin">
        <color indexed="64"/>
      </top>
      <bottom/>
      <diagonal/>
    </border>
    <border>
      <left style="thin">
        <color theme="0" tint="-0.14996795556505021"/>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right/>
      <top style="thin">
        <color theme="2" tint="-9.9948118533890809E-2"/>
      </top>
      <bottom/>
      <diagonal/>
    </border>
    <border>
      <left/>
      <right/>
      <top style="thin">
        <color theme="0" tint="-0.14990691854609822"/>
      </top>
      <bottom style="thin">
        <color theme="0" tint="-0.14993743705557422"/>
      </bottom>
      <diagonal/>
    </border>
    <border>
      <left/>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0" tint="-0.14996795556505021"/>
      </left>
      <right/>
      <top style="thin">
        <color auto="1"/>
      </top>
      <bottom style="thin">
        <color indexed="64"/>
      </bottom>
      <diagonal/>
    </border>
    <border>
      <left style="thin">
        <color theme="0" tint="-0.14993743705557422"/>
      </left>
      <right style="thin">
        <color theme="0" tint="-0.14993743705557422"/>
      </right>
      <top style="thin">
        <color auto="1"/>
      </top>
      <bottom style="thin">
        <color auto="1"/>
      </bottom>
      <diagonal/>
    </border>
    <border>
      <left style="thin">
        <color theme="0" tint="-0.14993743705557422"/>
      </left>
      <right style="thin">
        <color theme="0" tint="-0.14993743705557422"/>
      </right>
      <top style="thin">
        <color auto="1"/>
      </top>
      <bottom style="thin">
        <color theme="0" tint="-0.14993743705557422"/>
      </bottom>
      <diagonal/>
    </border>
    <border>
      <left/>
      <right style="thin">
        <color theme="2" tint="-9.9948118533890809E-2"/>
      </right>
      <top style="thin">
        <color auto="1"/>
      </top>
      <bottom style="thin">
        <color theme="2" tint="-9.9948118533890809E-2"/>
      </bottom>
      <diagonal/>
    </border>
    <border>
      <left style="thin">
        <color theme="2" tint="-9.9948118533890809E-2"/>
      </left>
      <right style="thin">
        <color theme="2" tint="-9.9948118533890809E-2"/>
      </right>
      <top style="thin">
        <color auto="1"/>
      </top>
      <bottom style="thin">
        <color theme="2" tint="-9.9948118533890809E-2"/>
      </bottom>
      <diagonal/>
    </border>
    <border>
      <left style="thin">
        <color auto="1"/>
      </left>
      <right style="thin">
        <color auto="1"/>
      </right>
      <top style="thin">
        <color theme="2" tint="-9.9948118533890809E-2"/>
      </top>
      <bottom style="thin">
        <color theme="2" tint="-9.9948118533890809E-2"/>
      </bottom>
      <diagonal/>
    </border>
    <border>
      <left style="thin">
        <color auto="1"/>
      </left>
      <right style="thin">
        <color auto="1"/>
      </right>
      <top style="thin">
        <color theme="2" tint="-9.9948118533890809E-2"/>
      </top>
      <bottom style="thin">
        <color auto="1"/>
      </bottom>
      <diagonal/>
    </border>
    <border>
      <left style="thin">
        <color theme="0" tint="-0.14996795556505021"/>
      </left>
      <right style="thin">
        <color theme="2" tint="-9.9948118533890809E-2"/>
      </right>
      <top style="thin">
        <color theme="0" tint="-0.14996795556505021"/>
      </top>
      <bottom style="thin">
        <color indexed="64"/>
      </bottom>
      <diagonal/>
    </border>
    <border>
      <left style="thin">
        <color theme="2" tint="-9.9948118533890809E-2"/>
      </left>
      <right/>
      <top style="thin">
        <color theme="2" tint="-9.9948118533890809E-2"/>
      </top>
      <bottom style="thin">
        <color theme="2" tint="-9.9948118533890809E-2"/>
      </bottom>
      <diagonal/>
    </border>
    <border>
      <left style="thin">
        <color theme="0" tint="-0.14993743705557422"/>
      </left>
      <right/>
      <top style="thin">
        <color auto="1"/>
      </top>
      <bottom style="thin">
        <color theme="2" tint="-9.9948118533890809E-2"/>
      </bottom>
      <diagonal/>
    </border>
    <border>
      <left/>
      <right/>
      <top style="thin">
        <color auto="1"/>
      </top>
      <bottom style="thin">
        <color theme="2" tint="-9.9948118533890809E-2"/>
      </bottom>
      <diagonal/>
    </border>
    <border>
      <left/>
      <right/>
      <top style="thin">
        <color theme="0" tint="-0.14993743705557422"/>
      </top>
      <bottom style="thin">
        <color theme="0" tint="-0.14990691854609822"/>
      </bottom>
      <diagonal/>
    </border>
    <border>
      <left style="thin">
        <color auto="1"/>
      </left>
      <right style="thin">
        <color auto="1"/>
      </right>
      <top style="thin">
        <color auto="1"/>
      </top>
      <bottom/>
      <diagonal/>
    </border>
    <border>
      <left style="thin">
        <color theme="0" tint="-0.14993743705557422"/>
      </left>
      <right style="thin">
        <color indexed="64"/>
      </right>
      <top style="thin">
        <color indexed="64"/>
      </top>
      <bottom style="thin">
        <color auto="1"/>
      </bottom>
      <diagonal/>
    </border>
    <border>
      <left style="thin">
        <color theme="0" tint="-0.14993743705557422"/>
      </left>
      <right style="thin">
        <color indexed="64"/>
      </right>
      <top style="thin">
        <color indexed="64"/>
      </top>
      <bottom/>
      <diagonal/>
    </border>
    <border>
      <left style="thin">
        <color theme="0" tint="-0.14993743705557422"/>
      </left>
      <right style="thin">
        <color indexed="64"/>
      </right>
      <top style="thin">
        <color theme="0" tint="-0.14993743705557422"/>
      </top>
      <bottom style="thin">
        <color theme="0" tint="-0.14993743705557422"/>
      </bottom>
      <diagonal/>
    </border>
    <border>
      <left/>
      <right style="thin">
        <color indexed="64"/>
      </right>
      <top style="thin">
        <color theme="2" tint="-9.9948118533890809E-2"/>
      </top>
      <bottom style="thin">
        <color theme="2" tint="-9.9948118533890809E-2"/>
      </bottom>
      <diagonal/>
    </border>
    <border>
      <left/>
      <right style="thin">
        <color indexed="64"/>
      </right>
      <top style="thin">
        <color auto="1"/>
      </top>
      <bottom style="thin">
        <color theme="2" tint="-9.9948118533890809E-2"/>
      </bottom>
      <diagonal/>
    </border>
    <border>
      <left style="thin">
        <color theme="0" tint="-0.14993743705557422"/>
      </left>
      <right style="thin">
        <color indexed="64"/>
      </right>
      <top style="thin">
        <color theme="0" tint="-0.14993743705557422"/>
      </top>
      <bottom style="thin">
        <color indexed="64"/>
      </bottom>
      <diagonal/>
    </border>
    <border>
      <left style="thin">
        <color theme="2" tint="-9.9948118533890809E-2"/>
      </left>
      <right/>
      <top style="thin">
        <color theme="2" tint="-9.9948118533890809E-2"/>
      </top>
      <bottom/>
      <diagonal/>
    </border>
    <border>
      <left style="thin">
        <color indexed="64"/>
      </left>
      <right style="thin">
        <color indexed="64"/>
      </right>
      <top style="thin">
        <color theme="2" tint="-9.9948118533890809E-2"/>
      </top>
      <bottom/>
      <diagonal/>
    </border>
    <border>
      <left style="thin">
        <color theme="0" tint="-0.14993743705557422"/>
      </left>
      <right style="thin">
        <color theme="0" tint="-0.14990691854609822"/>
      </right>
      <top style="thin">
        <color indexed="64"/>
      </top>
      <bottom style="thin">
        <color indexed="64"/>
      </bottom>
      <diagonal/>
    </border>
    <border>
      <left/>
      <right style="thin">
        <color indexed="64"/>
      </right>
      <top style="thin">
        <color indexed="64"/>
      </top>
      <bottom/>
      <diagonal/>
    </border>
    <border>
      <left/>
      <right style="thin">
        <color indexed="64"/>
      </right>
      <top style="thin">
        <color theme="0" tint="-0.14993743705557422"/>
      </top>
      <bottom style="thin">
        <color theme="0" tint="-0.14993743705557422"/>
      </bottom>
      <diagonal/>
    </border>
    <border>
      <left style="thin">
        <color theme="0" tint="-0.14993743705557422"/>
      </left>
      <right style="thin">
        <color theme="0" tint="-0.14990691854609822"/>
      </right>
      <top style="thin">
        <color indexed="64"/>
      </top>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indexed="64"/>
      </bottom>
      <diagonal/>
    </border>
    <border>
      <left style="thin">
        <color theme="0" tint="-0.14993743705557422"/>
      </left>
      <right style="thin">
        <color theme="0" tint="-0.14990691854609822"/>
      </right>
      <top/>
      <bottom style="thin">
        <color indexed="64"/>
      </bottom>
      <diagonal/>
    </border>
    <border>
      <left/>
      <right style="thin">
        <color indexed="64"/>
      </right>
      <top style="thin">
        <color theme="2" tint="-9.9948118533890809E-2"/>
      </top>
      <bottom/>
      <diagonal/>
    </border>
    <border>
      <left/>
      <right style="thin">
        <color indexed="64"/>
      </right>
      <top style="thin">
        <color theme="2" tint="-9.9948118533890809E-2"/>
      </top>
      <bottom style="thin">
        <color auto="1"/>
      </bottom>
      <diagonal/>
    </border>
    <border>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diagonal/>
    </border>
    <border>
      <left/>
      <right style="thin">
        <color theme="0" tint="-0.14996795556505021"/>
      </right>
      <top style="thin">
        <color auto="1"/>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auto="1"/>
      </bottom>
      <diagonal/>
    </border>
    <border>
      <left style="thin">
        <color theme="0" tint="-0.14993743705557422"/>
      </left>
      <right style="thin">
        <color theme="0" tint="-0.24994659260841701"/>
      </right>
      <top style="thin">
        <color indexed="64"/>
      </top>
      <bottom/>
      <diagonal/>
    </border>
    <border>
      <left style="thin">
        <color theme="2" tint="-9.9948118533890809E-2"/>
      </left>
      <right style="thin">
        <color theme="0" tint="-0.24994659260841701"/>
      </right>
      <top style="thin">
        <color theme="2" tint="-9.9948118533890809E-2"/>
      </top>
      <bottom style="thin">
        <color theme="2" tint="-9.9948118533890809E-2"/>
      </bottom>
      <diagonal/>
    </border>
    <border>
      <left/>
      <right style="thin">
        <color indexed="64"/>
      </right>
      <top style="thin">
        <color indexed="64"/>
      </top>
      <bottom style="thin">
        <color auto="1"/>
      </bottom>
      <diagonal/>
    </border>
    <border>
      <left style="thin">
        <color theme="0" tint="-0.14993743705557422"/>
      </left>
      <right style="thin">
        <color theme="0" tint="-0.14990691854609822"/>
      </right>
      <top style="thin">
        <color theme="0" tint="-0.14993743705557422"/>
      </top>
      <bottom/>
      <diagonal/>
    </border>
    <border>
      <left style="thin">
        <color theme="0" tint="-0.14990691854609822"/>
      </left>
      <right style="thin">
        <color indexed="64"/>
      </right>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theme="0" tint="-0.14990691854609822"/>
      </left>
      <right style="thin">
        <color indexed="64"/>
      </right>
      <top style="thin">
        <color theme="0" tint="-0.14993743705557422"/>
      </top>
      <bottom style="thin">
        <color theme="0" tint="-0.14999847407452621"/>
      </bottom>
      <diagonal/>
    </border>
    <border>
      <left style="thin">
        <color theme="0" tint="-0.14990691854609822"/>
      </left>
      <right style="thin">
        <color indexed="64"/>
      </right>
      <top style="thin">
        <color theme="0" tint="-0.14999847407452621"/>
      </top>
      <bottom style="thin">
        <color theme="0" tint="-0.14999847407452621"/>
      </bottom>
      <diagonal/>
    </border>
    <border>
      <left style="thin">
        <color theme="0" tint="-0.14990691854609822"/>
      </left>
      <right style="thin">
        <color theme="0" tint="-0.14999847407452621"/>
      </right>
      <top style="thin">
        <color indexed="64"/>
      </top>
      <bottom style="thin">
        <color indexed="64"/>
      </bottom>
      <diagonal/>
    </border>
    <border>
      <left/>
      <right style="thin">
        <color indexed="64"/>
      </right>
      <top style="thin">
        <color theme="0" tint="-0.14993743705557422"/>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bottom style="thin">
        <color indexed="64"/>
      </bottom>
      <diagonal/>
    </border>
    <border>
      <left style="thin">
        <color theme="0" tint="-0.14990691854609822"/>
      </left>
      <right style="thin">
        <color theme="0" tint="-0.14999847407452621"/>
      </right>
      <top style="thin">
        <color indexed="64"/>
      </top>
      <bottom/>
      <diagonal/>
    </border>
    <border>
      <left style="thin">
        <color theme="0" tint="-0.14990691854609822"/>
      </left>
      <right style="thin">
        <color theme="0" tint="-0.14999847407452621"/>
      </right>
      <top style="thin">
        <color theme="0" tint="-0.14993743705557422"/>
      </top>
      <bottom style="thin">
        <color theme="0" tint="-0.14993743705557422"/>
      </bottom>
      <diagonal/>
    </border>
    <border>
      <left style="thin">
        <color theme="0" tint="-0.14990691854609822"/>
      </left>
      <right style="thin">
        <color theme="0" tint="-0.14999847407452621"/>
      </right>
      <top style="thin">
        <color theme="0" tint="-0.14993743705557422"/>
      </top>
      <bottom style="thin">
        <color theme="0" tint="-0.14999847407452621"/>
      </bottom>
      <diagonal/>
    </border>
    <border>
      <left style="thin">
        <color theme="0" tint="-0.14990691854609822"/>
      </left>
      <right style="thin">
        <color theme="0" tint="-0.14999847407452621"/>
      </right>
      <top style="thin">
        <color theme="0" tint="-0.14999847407452621"/>
      </top>
      <bottom style="thin">
        <color theme="0" tint="-0.14999847407452621"/>
      </bottom>
      <diagonal/>
    </border>
    <border>
      <left style="thin">
        <color theme="0" tint="-0.14990691854609822"/>
      </left>
      <right style="thin">
        <color theme="0" tint="-0.14999847407452621"/>
      </right>
      <top/>
      <bottom style="thin">
        <color indexed="64"/>
      </bottom>
      <diagonal/>
    </border>
    <border>
      <left style="thin">
        <color auto="1"/>
      </left>
      <right style="thin">
        <color indexed="64"/>
      </right>
      <top/>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2" tint="-9.9948118533890809E-2"/>
      </top>
      <bottom/>
      <diagonal/>
    </border>
    <border>
      <left style="thin">
        <color theme="0" tint="-0.14996795556505021"/>
      </left>
      <right style="thin">
        <color theme="0" tint="-0.14999847407452621"/>
      </right>
      <top style="thin">
        <color auto="1"/>
      </top>
      <bottom style="thin">
        <color theme="2" tint="-9.9948118533890809E-2"/>
      </bottom>
      <diagonal/>
    </border>
    <border>
      <left style="thin">
        <color theme="0" tint="-0.14996795556505021"/>
      </left>
      <right style="thin">
        <color theme="0" tint="-0.14999847407452621"/>
      </right>
      <top style="thin">
        <color theme="2" tint="-9.9948118533890809E-2"/>
      </top>
      <bottom style="thin">
        <color auto="1"/>
      </bottom>
      <diagonal/>
    </border>
    <border>
      <left style="thin">
        <color theme="0" tint="-0.24994659260841701"/>
      </left>
      <right style="thin">
        <color theme="0" tint="-0.14999847407452621"/>
      </right>
      <top style="thin">
        <color indexed="64"/>
      </top>
      <bottom/>
      <diagonal/>
    </border>
    <border>
      <left style="thin">
        <color theme="0" tint="-0.24994659260841701"/>
      </left>
      <right style="thin">
        <color theme="0" tint="-0.14999847407452621"/>
      </right>
      <top style="thin">
        <color theme="2" tint="-9.9948118533890809E-2"/>
      </top>
      <bottom style="thin">
        <color theme="2" tint="-9.9948118533890809E-2"/>
      </bottom>
      <diagonal/>
    </border>
    <border>
      <left style="thin">
        <color theme="0" tint="-0.14990691854609822"/>
      </left>
      <right style="thin">
        <color theme="0" tint="-0.14999847407452621"/>
      </right>
      <top style="thin">
        <color theme="0" tint="-0.14993743705557422"/>
      </top>
      <bottom/>
      <diagonal/>
    </border>
    <border>
      <left style="thin">
        <color theme="0" tint="-0.14999847407452621"/>
      </left>
      <right style="thin">
        <color theme="0" tint="-0.14999847407452621"/>
      </right>
      <top style="thin">
        <color indexed="64"/>
      </top>
      <bottom style="thin">
        <color auto="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auto="1"/>
      </bottom>
      <diagonal/>
    </border>
    <border>
      <left style="thin">
        <color theme="0" tint="-0.14999847407452621"/>
      </left>
      <right style="thin">
        <color theme="0" tint="-0.14999847407452621"/>
      </right>
      <top style="thin">
        <color theme="2" tint="-9.9948118533890809E-2"/>
      </top>
      <bottom/>
      <diagonal/>
    </border>
    <border>
      <left/>
      <right style="thin">
        <color indexed="64"/>
      </right>
      <top style="thin">
        <color theme="0" tint="-0.14993743705557422"/>
      </top>
      <bottom/>
      <diagonal/>
    </border>
    <border>
      <left style="thin">
        <color theme="0" tint="-0.14999847407452621"/>
      </left>
      <right style="thin">
        <color theme="0" tint="-0.14999847407452621"/>
      </right>
      <top style="thin">
        <color theme="0" tint="-0.14993743705557422"/>
      </top>
      <bottom/>
      <diagonal/>
    </border>
    <border>
      <left/>
      <right style="thin">
        <color theme="0" tint="-0.14999847407452621"/>
      </right>
      <top style="thin">
        <color indexed="64"/>
      </top>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indexed="64"/>
      </bottom>
      <diagonal/>
    </border>
    <border>
      <left/>
      <right style="thin">
        <color theme="0" tint="-0.14999847407452621"/>
      </right>
      <top style="thin">
        <color indexed="64"/>
      </top>
      <bottom style="thin">
        <color indexed="64"/>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diagonal/>
    </border>
    <border>
      <left/>
      <right style="thin">
        <color theme="0" tint="-0.14999847407452621"/>
      </right>
      <top style="thin">
        <color auto="1"/>
      </top>
      <bottom style="thin">
        <color theme="2" tint="-9.9948118533890809E-2"/>
      </bottom>
      <diagonal/>
    </border>
    <border>
      <left/>
      <right style="thin">
        <color theme="0" tint="-0.14999847407452621"/>
      </right>
      <top style="thin">
        <color theme="2" tint="-9.9948118533890809E-2"/>
      </top>
      <bottom style="thin">
        <color auto="1"/>
      </bottom>
      <diagonal/>
    </border>
    <border>
      <left/>
      <right style="thin">
        <color theme="0" tint="-0.14999847407452621"/>
      </right>
      <top style="thin">
        <color theme="0" tint="-0.14993743705557422"/>
      </top>
      <bottom/>
      <diagonal/>
    </border>
    <border>
      <left style="thin">
        <color theme="0" tint="-0.14999847407452621"/>
      </left>
      <right style="thin">
        <color auto="1"/>
      </right>
      <top style="thin">
        <color theme="2" tint="-9.9948118533890809E-2"/>
      </top>
      <bottom style="thin">
        <color auto="1"/>
      </bottom>
      <diagonal/>
    </border>
    <border>
      <left style="thin">
        <color theme="0" tint="-0.24994659260841701"/>
      </left>
      <right style="thin">
        <color theme="0" tint="-0.14999847407452621"/>
      </right>
      <top style="thin">
        <color theme="2" tint="-9.9948118533890809E-2"/>
      </top>
      <bottom/>
      <diagonal/>
    </border>
    <border>
      <left style="thin">
        <color indexed="64"/>
      </left>
      <right style="thin">
        <color theme="2" tint="-9.9948118533890809E-2"/>
      </right>
      <top style="thin">
        <color indexed="64"/>
      </top>
      <bottom style="thin">
        <color indexed="64"/>
      </bottom>
      <diagonal/>
    </border>
    <border>
      <left style="thin">
        <color theme="2" tint="-9.9948118533890809E-2"/>
      </left>
      <right style="thin">
        <color theme="2" tint="-9.9948118533890809E-2"/>
      </right>
      <top style="thin">
        <color indexed="64"/>
      </top>
      <bottom style="thin">
        <color indexed="64"/>
      </bottom>
      <diagonal/>
    </border>
    <border>
      <left style="thin">
        <color theme="2" tint="-9.9948118533890809E-2"/>
      </left>
      <right style="thin">
        <color indexed="64"/>
      </right>
      <top style="thin">
        <color indexed="64"/>
      </top>
      <bottom style="thin">
        <color indexed="64"/>
      </bottom>
      <diagonal/>
    </border>
  </borders>
  <cellStyleXfs count="3">
    <xf numFmtId="0" fontId="0" fillId="0" borderId="0"/>
    <xf numFmtId="0" fontId="26" fillId="0" borderId="0" applyNumberFormat="0" applyFill="0" applyBorder="0" applyAlignment="0" applyProtection="0"/>
    <xf numFmtId="9" fontId="27" fillId="0" borderId="0" applyFont="0" applyFill="0" applyBorder="0" applyAlignment="0" applyProtection="0"/>
  </cellStyleXfs>
  <cellXfs count="343">
    <xf numFmtId="0" fontId="0" fillId="0" borderId="0" xfId="0"/>
    <xf numFmtId="0" fontId="0" fillId="0" borderId="0" xfId="0" applyAlignment="1">
      <alignment vertical="top"/>
    </xf>
    <xf numFmtId="0" fontId="23" fillId="0" borderId="0" xfId="0" applyFont="1"/>
    <xf numFmtId="0" fontId="0" fillId="0" borderId="0" xfId="0" applyAlignment="1">
      <alignment horizontal="center" wrapText="1"/>
    </xf>
    <xf numFmtId="0" fontId="0" fillId="0" borderId="0" xfId="0" applyProtection="1">
      <protection locked="0"/>
    </xf>
    <xf numFmtId="0" fontId="0" fillId="2" borderId="0" xfId="0" applyFill="1" applyProtection="1">
      <protection locked="0"/>
    </xf>
    <xf numFmtId="0" fontId="2" fillId="0" borderId="0" xfId="0" applyFont="1" applyAlignment="1" applyProtection="1">
      <alignment horizontal="left" vertical="center" indent="1"/>
      <protection locked="0"/>
    </xf>
    <xf numFmtId="0" fontId="3" fillId="0" borderId="0" xfId="0" applyFont="1" applyAlignment="1" applyProtection="1">
      <alignment horizontal="left" wrapText="1" shrinkToFit="1"/>
      <protection locked="0"/>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3" fontId="11" fillId="0" borderId="12" xfId="0" applyNumberFormat="1" applyFont="1" applyBorder="1" applyProtection="1">
      <protection locked="0"/>
    </xf>
    <xf numFmtId="3" fontId="11" fillId="0" borderId="13" xfId="0" applyNumberFormat="1" applyFont="1" applyBorder="1" applyProtection="1">
      <protection locked="0"/>
    </xf>
    <xf numFmtId="3" fontId="11" fillId="0" borderId="0" xfId="0" applyNumberFormat="1" applyFont="1" applyProtection="1">
      <protection locked="0"/>
    </xf>
    <xf numFmtId="0" fontId="16" fillId="0" borderId="9" xfId="0" applyFont="1" applyBorder="1" applyAlignment="1" applyProtection="1">
      <alignment horizontal="right"/>
      <protection locked="0"/>
    </xf>
    <xf numFmtId="3" fontId="0" fillId="0" borderId="9" xfId="0" applyNumberFormat="1" applyBorder="1" applyProtection="1">
      <protection locked="0"/>
    </xf>
    <xf numFmtId="3" fontId="0" fillId="0" borderId="9" xfId="0" applyNumberFormat="1" applyBorder="1" applyAlignment="1" applyProtection="1">
      <alignment horizontal="right"/>
      <protection locked="0"/>
    </xf>
    <xf numFmtId="165" fontId="0" fillId="0" borderId="27" xfId="0" applyNumberFormat="1" applyBorder="1" applyAlignment="1" applyProtection="1">
      <alignment horizontal="center"/>
      <protection locked="0"/>
    </xf>
    <xf numFmtId="166" fontId="0" fillId="0" borderId="9" xfId="0" applyNumberFormat="1" applyBorder="1" applyProtection="1">
      <protection locked="0"/>
    </xf>
    <xf numFmtId="3" fontId="1" fillId="0" borderId="9" xfId="0" applyNumberFormat="1" applyFont="1" applyBorder="1" applyProtection="1">
      <protection locked="0"/>
    </xf>
    <xf numFmtId="165" fontId="1" fillId="0" borderId="27" xfId="0" applyNumberFormat="1" applyFont="1" applyBorder="1" applyAlignment="1" applyProtection="1">
      <alignment horizontal="center"/>
      <protection locked="0"/>
    </xf>
    <xf numFmtId="0" fontId="16" fillId="0" borderId="19" xfId="0" applyFont="1" applyBorder="1" applyAlignment="1" applyProtection="1">
      <alignment horizontal="right"/>
      <protection locked="0"/>
    </xf>
    <xf numFmtId="3" fontId="1" fillId="0" borderId="19" xfId="0" applyNumberFormat="1" applyFont="1" applyBorder="1" applyProtection="1">
      <protection locked="0"/>
    </xf>
    <xf numFmtId="3" fontId="0" fillId="0" borderId="23" xfId="0" applyNumberFormat="1" applyBorder="1" applyProtection="1">
      <protection locked="0"/>
    </xf>
    <xf numFmtId="0" fontId="0" fillId="0" borderId="11" xfId="0" applyBorder="1" applyProtection="1">
      <protection locked="0"/>
    </xf>
    <xf numFmtId="3" fontId="1" fillId="0" borderId="0" xfId="0" applyNumberFormat="1" applyFont="1" applyProtection="1">
      <protection locked="0"/>
    </xf>
    <xf numFmtId="165" fontId="1" fillId="0" borderId="0" xfId="0" applyNumberFormat="1" applyFont="1" applyAlignment="1" applyProtection="1">
      <alignment horizontal="center"/>
      <protection locked="0"/>
    </xf>
    <xf numFmtId="164" fontId="4" fillId="0" borderId="0" xfId="0" applyNumberFormat="1" applyFont="1" applyAlignment="1" applyProtection="1">
      <alignment horizontal="right"/>
      <protection locked="0"/>
    </xf>
    <xf numFmtId="0" fontId="1" fillId="0" borderId="7" xfId="0" applyFont="1" applyBorder="1" applyAlignment="1" applyProtection="1">
      <alignment horizontal="center" vertical="center" wrapText="1"/>
      <protection locked="0"/>
    </xf>
    <xf numFmtId="3" fontId="0" fillId="0" borderId="4" xfId="0" applyNumberFormat="1" applyBorder="1" applyAlignment="1" applyProtection="1">
      <alignment vertical="center" wrapText="1"/>
      <protection locked="0"/>
    </xf>
    <xf numFmtId="3" fontId="0" fillId="0" borderId="4" xfId="0" applyNumberFormat="1" applyBorder="1" applyAlignment="1" applyProtection="1">
      <alignment horizontal="right" vertical="center" wrapText="1"/>
      <protection locked="0"/>
    </xf>
    <xf numFmtId="3" fontId="0" fillId="0" borderId="10" xfId="0" applyNumberFormat="1" applyBorder="1" applyAlignment="1" applyProtection="1">
      <alignment horizontal="right" vertical="center" wrapText="1"/>
      <protection locked="0"/>
    </xf>
    <xf numFmtId="3" fontId="1" fillId="0" borderId="10" xfId="0" applyNumberFormat="1" applyFont="1" applyBorder="1" applyAlignment="1" applyProtection="1">
      <alignment horizontal="right" vertical="center" wrapText="1"/>
      <protection locked="0"/>
    </xf>
    <xf numFmtId="3" fontId="1" fillId="0" borderId="4" xfId="0" applyNumberFormat="1" applyFont="1" applyBorder="1" applyAlignment="1" applyProtection="1">
      <alignment horizontal="right" vertical="center" wrapText="1"/>
      <protection locked="0"/>
    </xf>
    <xf numFmtId="3" fontId="0" fillId="0" borderId="10" xfId="0" applyNumberFormat="1" applyBorder="1" applyAlignment="1" applyProtection="1">
      <alignment horizontal="right" wrapText="1"/>
      <protection locked="0"/>
    </xf>
    <xf numFmtId="3" fontId="0" fillId="0" borderId="4" xfId="0" applyNumberFormat="1" applyBorder="1" applyAlignment="1" applyProtection="1">
      <alignment horizontal="right" wrapText="1"/>
      <protection locked="0"/>
    </xf>
    <xf numFmtId="3" fontId="1" fillId="0" borderId="10" xfId="0" applyNumberFormat="1" applyFont="1" applyBorder="1" applyAlignment="1" applyProtection="1">
      <alignment horizontal="right" wrapText="1"/>
      <protection locked="0"/>
    </xf>
    <xf numFmtId="3" fontId="1" fillId="0" borderId="4" xfId="0" applyNumberFormat="1" applyFont="1" applyBorder="1" applyAlignment="1" applyProtection="1">
      <alignment horizontal="right" wrapText="1"/>
      <protection locked="0"/>
    </xf>
    <xf numFmtId="3" fontId="1" fillId="0" borderId="20" xfId="0" applyNumberFormat="1" applyFont="1" applyBorder="1" applyAlignment="1" applyProtection="1">
      <alignment horizontal="right" wrapText="1"/>
      <protection locked="0"/>
    </xf>
    <xf numFmtId="3" fontId="1" fillId="0" borderId="21" xfId="0" applyNumberFormat="1" applyFont="1" applyBorder="1" applyAlignment="1" applyProtection="1">
      <alignment horizontal="right" wrapText="1"/>
      <protection locked="0"/>
    </xf>
    <xf numFmtId="3" fontId="0" fillId="0" borderId="10" xfId="0" applyNumberFormat="1" applyBorder="1" applyAlignment="1" applyProtection="1">
      <alignment horizontal="right"/>
      <protection locked="0"/>
    </xf>
    <xf numFmtId="3" fontId="0" fillId="0" borderId="4" xfId="0" applyNumberFormat="1" applyBorder="1" applyAlignment="1" applyProtection="1">
      <alignment horizontal="right"/>
      <protection locked="0"/>
    </xf>
    <xf numFmtId="3" fontId="0" fillId="0" borderId="20" xfId="0" applyNumberFormat="1" applyBorder="1" applyAlignment="1" applyProtection="1">
      <alignment horizontal="right" wrapText="1"/>
      <protection locked="0"/>
    </xf>
    <xf numFmtId="3" fontId="0" fillId="0" borderId="21" xfId="0" applyNumberFormat="1" applyBorder="1" applyAlignment="1" applyProtection="1">
      <alignment horizontal="right" wrapText="1"/>
      <protection locked="0"/>
    </xf>
    <xf numFmtId="3" fontId="1" fillId="0" borderId="21" xfId="0" applyNumberFormat="1" applyFont="1" applyBorder="1" applyAlignment="1" applyProtection="1">
      <alignment horizontal="right"/>
      <protection locked="0"/>
    </xf>
    <xf numFmtId="165" fontId="0" fillId="0" borderId="4" xfId="0" applyNumberFormat="1" applyBorder="1" applyAlignment="1" applyProtection="1">
      <alignment horizontal="right"/>
      <protection locked="0"/>
    </xf>
    <xf numFmtId="165" fontId="0" fillId="0" borderId="4" xfId="0" applyNumberFormat="1" applyBorder="1" applyProtection="1">
      <protection locked="0"/>
    </xf>
    <xf numFmtId="165" fontId="0" fillId="0" borderId="8" xfId="0" applyNumberFormat="1" applyBorder="1" applyAlignment="1" applyProtection="1">
      <alignment horizontal="right"/>
      <protection locked="0"/>
    </xf>
    <xf numFmtId="165" fontId="0" fillId="0" borderId="0" xfId="0" applyNumberFormat="1" applyAlignment="1" applyProtection="1">
      <alignment horizontal="right"/>
      <protection locked="0"/>
    </xf>
    <xf numFmtId="165" fontId="0" fillId="0" borderId="0" xfId="0" applyNumberFormat="1" applyProtection="1">
      <protection locked="0"/>
    </xf>
    <xf numFmtId="3" fontId="0" fillId="0" borderId="0" xfId="0" applyNumberFormat="1" applyProtection="1">
      <protection locked="0"/>
    </xf>
    <xf numFmtId="165" fontId="0" fillId="0" borderId="8" xfId="0" applyNumberFormat="1" applyBorder="1" applyProtection="1">
      <protection locked="0"/>
    </xf>
    <xf numFmtId="3" fontId="0" fillId="0" borderId="19" xfId="0" applyNumberFormat="1" applyBorder="1" applyAlignment="1" applyProtection="1">
      <alignment horizontal="right"/>
      <protection locked="0"/>
    </xf>
    <xf numFmtId="165" fontId="0" fillId="0" borderId="3" xfId="0" applyNumberFormat="1" applyBorder="1" applyAlignment="1" applyProtection="1">
      <alignment horizontal="center"/>
      <protection locked="0"/>
    </xf>
    <xf numFmtId="0" fontId="22" fillId="0" borderId="0" xfId="0" applyFont="1" applyAlignment="1" applyProtection="1">
      <alignment vertical="top"/>
      <protection hidden="1"/>
    </xf>
    <xf numFmtId="0" fontId="23" fillId="0" borderId="0" xfId="0" applyFont="1" applyAlignment="1" applyProtection="1">
      <alignment horizontal="justify" vertical="top"/>
      <protection hidden="1"/>
    </xf>
    <xf numFmtId="0" fontId="14" fillId="0" borderId="0" xfId="0" applyFont="1" applyAlignment="1" applyProtection="1">
      <alignment vertical="center" wrapText="1"/>
      <protection hidden="1"/>
    </xf>
    <xf numFmtId="0" fontId="9" fillId="0" borderId="0" xfId="0" applyFont="1" applyAlignment="1" applyProtection="1">
      <alignment horizontal="left" wrapText="1" shrinkToFit="1"/>
      <protection hidden="1"/>
    </xf>
    <xf numFmtId="0" fontId="3"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1" xfId="0" applyFont="1" applyBorder="1" applyAlignment="1" applyProtection="1">
      <alignment vertical="center"/>
      <protection hidden="1"/>
    </xf>
    <xf numFmtId="0" fontId="0" fillId="0" borderId="6" xfId="0" applyBorder="1" applyAlignment="1" applyProtection="1">
      <alignment horizontal="left" vertical="center" wrapText="1" indent="1"/>
      <protection hidden="1"/>
    </xf>
    <xf numFmtId="0" fontId="1" fillId="0" borderId="5" xfId="0" applyFont="1" applyBorder="1" applyAlignment="1" applyProtection="1">
      <alignment horizontal="left" vertical="center" wrapText="1" indent="1"/>
      <protection hidden="1"/>
    </xf>
    <xf numFmtId="0" fontId="0" fillId="0" borderId="22" xfId="0" applyBorder="1" applyAlignment="1" applyProtection="1">
      <alignment vertical="center" wrapText="1"/>
      <protection hidden="1"/>
    </xf>
    <xf numFmtId="0" fontId="17"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20" fillId="0" borderId="2" xfId="0" applyFont="1" applyBorder="1" applyAlignment="1" applyProtection="1">
      <alignment vertical="center" wrapText="1"/>
      <protection hidden="1"/>
    </xf>
    <xf numFmtId="0" fontId="0" fillId="0" borderId="5" xfId="0" applyBorder="1" applyAlignment="1" applyProtection="1">
      <alignment horizontal="left" vertical="center" indent="1"/>
      <protection hidden="1"/>
    </xf>
    <xf numFmtId="0" fontId="0" fillId="0" borderId="17" xfId="0" applyBorder="1" applyAlignment="1" applyProtection="1">
      <alignment horizontal="left" vertical="center" indent="1"/>
      <protection hidden="1"/>
    </xf>
    <xf numFmtId="0" fontId="0" fillId="0" borderId="4" xfId="0" applyBorder="1" applyAlignment="1" applyProtection="1">
      <alignment horizontal="left" vertical="center" indent="1"/>
      <protection hidden="1"/>
    </xf>
    <xf numFmtId="0" fontId="19" fillId="0" borderId="0" xfId="0" applyFont="1" applyAlignment="1" applyProtection="1">
      <alignment horizontal="justify" vertical="center"/>
      <protection hidden="1"/>
    </xf>
    <xf numFmtId="0" fontId="0" fillId="0" borderId="6" xfId="0" applyBorder="1" applyAlignment="1" applyProtection="1">
      <alignment horizontal="left" vertical="center" wrapText="1"/>
      <protection hidden="1"/>
    </xf>
    <xf numFmtId="0" fontId="0" fillId="0" borderId="29" xfId="0" applyBorder="1" applyAlignment="1" applyProtection="1">
      <alignment horizontal="left" vertical="center" wrapText="1"/>
      <protection hidden="1"/>
    </xf>
    <xf numFmtId="0" fontId="0" fillId="0" borderId="5" xfId="0" applyBorder="1" applyAlignment="1" applyProtection="1">
      <alignment horizontal="left" vertical="center" wrapText="1" indent="1"/>
      <protection hidden="1"/>
    </xf>
    <xf numFmtId="0" fontId="0" fillId="0" borderId="18" xfId="0" applyBorder="1" applyAlignment="1">
      <alignment vertical="center"/>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3" fillId="0" borderId="0" xfId="0" applyFont="1" applyAlignment="1" applyProtection="1">
      <alignment vertical="top"/>
      <protection locked="0"/>
    </xf>
    <xf numFmtId="0" fontId="2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6"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14" fillId="0" borderId="0" xfId="0" applyFont="1" applyAlignment="1" applyProtection="1">
      <alignment vertical="center"/>
      <protection hidden="1"/>
    </xf>
    <xf numFmtId="0" fontId="26" fillId="0" borderId="0" xfId="1" applyFill="1" applyProtection="1">
      <protection locked="0"/>
    </xf>
    <xf numFmtId="0" fontId="14" fillId="0" borderId="0" xfId="0" applyFont="1" applyAlignment="1" applyProtection="1">
      <alignment vertical="center"/>
      <protection locked="0"/>
    </xf>
    <xf numFmtId="0" fontId="6" fillId="0" borderId="0" xfId="0" applyFont="1" applyProtection="1">
      <protection hidden="1"/>
    </xf>
    <xf numFmtId="0" fontId="14" fillId="0" borderId="0" xfId="0" applyFont="1" applyAlignment="1" applyProtection="1">
      <alignment horizontal="left" vertical="center"/>
      <protection locked="0"/>
    </xf>
    <xf numFmtId="0" fontId="7" fillId="0" borderId="0" xfId="0" applyFont="1" applyAlignment="1" applyProtection="1">
      <alignment vertical="top"/>
      <protection locked="0"/>
    </xf>
    <xf numFmtId="0" fontId="8" fillId="0" borderId="0" xfId="0" applyFont="1" applyAlignment="1" applyProtection="1">
      <alignment vertical="top"/>
      <protection locked="0"/>
    </xf>
    <xf numFmtId="3" fontId="11" fillId="0" borderId="10" xfId="0" applyNumberFormat="1" applyFont="1" applyBorder="1" applyProtection="1">
      <protection locked="0"/>
    </xf>
    <xf numFmtId="0" fontId="0" fillId="0" borderId="25" xfId="0" applyBorder="1" applyAlignment="1" applyProtection="1">
      <alignment horizontal="right"/>
      <protection locked="0"/>
    </xf>
    <xf numFmtId="0" fontId="1" fillId="0" borderId="5" xfId="0" applyFont="1" applyBorder="1" applyAlignment="1" applyProtection="1">
      <alignment horizontal="left" vertical="center" wrapText="1" indent="2"/>
      <protection hidden="1"/>
    </xf>
    <xf numFmtId="0" fontId="26" fillId="0" borderId="0" xfId="1" applyFill="1" applyAlignment="1" applyProtection="1">
      <alignment vertical="center"/>
      <protection locked="0"/>
    </xf>
    <xf numFmtId="166" fontId="0" fillId="0" borderId="0" xfId="0" applyNumberFormat="1" applyProtection="1">
      <protection locked="0"/>
    </xf>
    <xf numFmtId="166" fontId="1" fillId="0" borderId="10" xfId="0" applyNumberFormat="1" applyFont="1" applyBorder="1" applyAlignment="1" applyProtection="1">
      <alignment horizontal="right" vertical="center" wrapText="1"/>
      <protection locked="0"/>
    </xf>
    <xf numFmtId="166" fontId="0" fillId="0" borderId="4" xfId="0" applyNumberFormat="1" applyBorder="1" applyAlignment="1" applyProtection="1">
      <alignment horizontal="right" wrapText="1"/>
      <protection locked="0"/>
    </xf>
    <xf numFmtId="166" fontId="1" fillId="0" borderId="10" xfId="0" applyNumberFormat="1" applyFont="1" applyBorder="1" applyAlignment="1" applyProtection="1">
      <alignment horizontal="right"/>
      <protection locked="0"/>
    </xf>
    <xf numFmtId="1" fontId="18" fillId="0" borderId="25" xfId="0" applyNumberFormat="1" applyFont="1" applyBorder="1" applyAlignment="1" applyProtection="1">
      <alignment horizontal="right"/>
      <protection locked="0"/>
    </xf>
    <xf numFmtId="0" fontId="0" fillId="3" borderId="33" xfId="0" applyFill="1" applyBorder="1" applyAlignment="1" applyProtection="1">
      <alignment horizontal="left" vertical="center" indent="1"/>
      <protection hidden="1"/>
    </xf>
    <xf numFmtId="3" fontId="0" fillId="3" borderId="10" xfId="0" applyNumberFormat="1" applyFill="1" applyBorder="1" applyAlignment="1" applyProtection="1">
      <alignment horizontal="right"/>
      <protection locked="0"/>
    </xf>
    <xf numFmtId="3" fontId="0" fillId="3" borderId="4" xfId="0" applyNumberFormat="1" applyFill="1" applyBorder="1" applyAlignment="1" applyProtection="1">
      <alignment horizontal="right"/>
      <protection locked="0"/>
    </xf>
    <xf numFmtId="3" fontId="0" fillId="3" borderId="21" xfId="0" applyNumberFormat="1" applyFill="1" applyBorder="1" applyAlignment="1" applyProtection="1">
      <alignment horizontal="right" wrapText="1"/>
      <protection locked="0"/>
    </xf>
    <xf numFmtId="0" fontId="9" fillId="4" borderId="21" xfId="0" applyFont="1" applyFill="1" applyBorder="1" applyAlignment="1" applyProtection="1">
      <alignment horizontal="left" indent="1"/>
      <protection hidden="1"/>
    </xf>
    <xf numFmtId="3" fontId="1" fillId="4" borderId="21" xfId="0" applyNumberFormat="1" applyFont="1" applyFill="1" applyBorder="1" applyAlignment="1" applyProtection="1">
      <alignment horizontal="right"/>
      <protection locked="0"/>
    </xf>
    <xf numFmtId="0" fontId="13" fillId="4" borderId="24" xfId="0" applyFont="1" applyFill="1" applyBorder="1" applyProtection="1">
      <protection hidden="1"/>
    </xf>
    <xf numFmtId="3" fontId="18" fillId="4" borderId="31" xfId="0" applyNumberFormat="1" applyFont="1" applyFill="1" applyBorder="1" applyAlignment="1" applyProtection="1">
      <alignment horizontal="right"/>
      <protection locked="0"/>
    </xf>
    <xf numFmtId="3" fontId="18" fillId="4" borderId="32" xfId="0" applyNumberFormat="1" applyFont="1" applyFill="1" applyBorder="1" applyAlignment="1" applyProtection="1">
      <alignment horizontal="right"/>
      <protection locked="0"/>
    </xf>
    <xf numFmtId="1" fontId="18" fillId="4" borderId="25" xfId="0" applyNumberFormat="1" applyFont="1" applyFill="1" applyBorder="1" applyAlignment="1" applyProtection="1">
      <alignment horizontal="right"/>
      <protection locked="0"/>
    </xf>
    <xf numFmtId="0" fontId="0" fillId="5" borderId="0" xfId="0" applyFill="1" applyAlignment="1">
      <alignment vertical="top"/>
    </xf>
    <xf numFmtId="0" fontId="0" fillId="6" borderId="0" xfId="0" applyFill="1"/>
    <xf numFmtId="0" fontId="0" fillId="3" borderId="5" xfId="0" applyFill="1" applyBorder="1" applyAlignment="1" applyProtection="1">
      <alignment horizontal="left" vertical="center" wrapText="1" indent="1"/>
      <protection hidden="1"/>
    </xf>
    <xf numFmtId="166" fontId="0" fillId="3" borderId="9" xfId="0" applyNumberFormat="1" applyFill="1" applyBorder="1" applyProtection="1">
      <protection locked="0"/>
    </xf>
    <xf numFmtId="0" fontId="3" fillId="0" borderId="0" xfId="0" applyFont="1" applyAlignment="1">
      <alignment vertical="top"/>
    </xf>
    <xf numFmtId="0" fontId="1" fillId="0" borderId="36" xfId="0" applyFont="1" applyBorder="1" applyAlignment="1" applyProtection="1">
      <alignment horizontal="center"/>
      <protection locked="0"/>
    </xf>
    <xf numFmtId="3" fontId="0" fillId="0" borderId="35" xfId="0" applyNumberFormat="1" applyBorder="1" applyProtection="1">
      <protection locked="0"/>
    </xf>
    <xf numFmtId="3" fontId="11" fillId="0" borderId="38" xfId="0" applyNumberFormat="1" applyFont="1" applyBorder="1" applyProtection="1">
      <protection locked="0"/>
    </xf>
    <xf numFmtId="0" fontId="0" fillId="0" borderId="39" xfId="0" applyBorder="1" applyAlignment="1" applyProtection="1">
      <alignment horizontal="right"/>
      <protection locked="0"/>
    </xf>
    <xf numFmtId="3" fontId="0" fillId="0" borderId="37" xfId="0" applyNumberFormat="1" applyBorder="1" applyProtection="1">
      <protection locked="0"/>
    </xf>
    <xf numFmtId="3" fontId="1" fillId="0" borderId="37" xfId="0" applyNumberFormat="1" applyFont="1" applyBorder="1" applyProtection="1">
      <protection locked="0"/>
    </xf>
    <xf numFmtId="0" fontId="1" fillId="0" borderId="1" xfId="0" applyFont="1" applyBorder="1" applyAlignment="1" applyProtection="1">
      <alignment vertical="center" wrapText="1"/>
      <protection hidden="1"/>
    </xf>
    <xf numFmtId="3" fontId="0" fillId="3" borderId="9" xfId="0" applyNumberFormat="1" applyFill="1" applyBorder="1" applyProtection="1">
      <protection locked="0"/>
    </xf>
    <xf numFmtId="3" fontId="0" fillId="3" borderId="37" xfId="0" applyNumberFormat="1" applyFill="1" applyBorder="1" applyProtection="1">
      <protection locked="0"/>
    </xf>
    <xf numFmtId="0" fontId="0" fillId="0" borderId="16" xfId="0" applyBorder="1" applyAlignment="1" applyProtection="1">
      <alignment horizontal="left" vertical="center" indent="1"/>
      <protection hidden="1"/>
    </xf>
    <xf numFmtId="0" fontId="0" fillId="0" borderId="18" xfId="0" applyBorder="1" applyAlignment="1" applyProtection="1">
      <alignment horizontal="left" vertical="center" indent="1"/>
      <protection hidden="1"/>
    </xf>
    <xf numFmtId="0" fontId="1" fillId="0" borderId="9" xfId="0" applyFont="1" applyBorder="1" applyAlignment="1" applyProtection="1">
      <alignment vertical="center" wrapText="1"/>
      <protection hidden="1"/>
    </xf>
    <xf numFmtId="0" fontId="13" fillId="0" borderId="9" xfId="0" applyFont="1" applyBorder="1" applyProtection="1">
      <protection hidden="1"/>
    </xf>
    <xf numFmtId="0" fontId="12" fillId="0" borderId="9" xfId="0" applyFont="1" applyBorder="1" applyAlignment="1" applyProtection="1">
      <alignment horizontal="left" indent="1"/>
      <protection hidden="1"/>
    </xf>
    <xf numFmtId="0" fontId="13" fillId="0" borderId="9" xfId="0" applyFont="1" applyBorder="1" applyAlignment="1" applyProtection="1">
      <alignment horizontal="left"/>
      <protection hidden="1"/>
    </xf>
    <xf numFmtId="0" fontId="13" fillId="0" borderId="19" xfId="0" applyFont="1" applyBorder="1" applyAlignment="1" applyProtection="1">
      <alignment horizontal="left"/>
      <protection hidden="1"/>
    </xf>
    <xf numFmtId="0" fontId="13" fillId="0" borderId="24" xfId="0" applyFont="1" applyBorder="1" applyProtection="1">
      <protection hidden="1"/>
    </xf>
    <xf numFmtId="0" fontId="9" fillId="0" borderId="26" xfId="0" applyFont="1" applyBorder="1" applyProtection="1">
      <protection hidden="1"/>
    </xf>
    <xf numFmtId="0" fontId="0" fillId="0" borderId="4" xfId="0" applyBorder="1" applyAlignment="1" applyProtection="1">
      <alignment horizontal="left" vertical="center" wrapText="1" indent="1"/>
      <protection hidden="1"/>
    </xf>
    <xf numFmtId="0" fontId="0" fillId="0" borderId="8" xfId="0" applyBorder="1" applyAlignment="1" applyProtection="1">
      <alignment horizontal="left" vertical="center" indent="1"/>
      <protection hidden="1"/>
    </xf>
    <xf numFmtId="165" fontId="0" fillId="0" borderId="27" xfId="0" applyNumberFormat="1" applyBorder="1" applyAlignment="1">
      <alignment horizontal="center"/>
    </xf>
    <xf numFmtId="165" fontId="0" fillId="0" borderId="28" xfId="0" applyNumberFormat="1" applyBorder="1" applyAlignment="1">
      <alignment horizontal="center"/>
    </xf>
    <xf numFmtId="0" fontId="1" fillId="0" borderId="34" xfId="0" applyFont="1" applyBorder="1" applyAlignment="1">
      <alignment horizontal="center"/>
    </xf>
    <xf numFmtId="3" fontId="1" fillId="0" borderId="40" xfId="0" applyNumberFormat="1" applyFont="1" applyBorder="1" applyProtection="1">
      <protection locked="0"/>
    </xf>
    <xf numFmtId="1" fontId="18" fillId="4" borderId="32" xfId="0" applyNumberFormat="1" applyFont="1" applyFill="1" applyBorder="1" applyAlignment="1" applyProtection="1">
      <alignment horizontal="right"/>
      <protection locked="0"/>
    </xf>
    <xf numFmtId="3" fontId="0" fillId="0" borderId="30" xfId="0" applyNumberFormat="1" applyBorder="1" applyAlignment="1" applyProtection="1">
      <alignment horizontal="right" wrapText="1"/>
      <protection locked="0"/>
    </xf>
    <xf numFmtId="3" fontId="0" fillId="0" borderId="30" xfId="0" applyNumberFormat="1" applyBorder="1" applyAlignment="1" applyProtection="1">
      <alignment horizontal="right"/>
      <protection locked="0"/>
    </xf>
    <xf numFmtId="3" fontId="0" fillId="3" borderId="41" xfId="0" applyNumberFormat="1" applyFill="1" applyBorder="1" applyAlignment="1" applyProtection="1">
      <alignment horizontal="right" wrapText="1"/>
      <protection locked="0"/>
    </xf>
    <xf numFmtId="3" fontId="0" fillId="0" borderId="41" xfId="0" applyNumberFormat="1" applyBorder="1" applyAlignment="1" applyProtection="1">
      <alignment horizontal="right" wrapText="1"/>
      <protection locked="0"/>
    </xf>
    <xf numFmtId="3" fontId="0" fillId="0" borderId="30" xfId="0" applyNumberFormat="1" applyBorder="1" applyAlignment="1" applyProtection="1">
      <alignment horizontal="right" vertical="center" wrapText="1"/>
      <protection locked="0"/>
    </xf>
    <xf numFmtId="3" fontId="0" fillId="0" borderId="27" xfId="0" applyNumberFormat="1" applyBorder="1" applyAlignment="1" applyProtection="1">
      <alignment horizontal="right" vertical="center" wrapText="1"/>
      <protection locked="0"/>
    </xf>
    <xf numFmtId="3" fontId="0" fillId="0" borderId="27" xfId="0" applyNumberFormat="1" applyBorder="1" applyAlignment="1" applyProtection="1">
      <alignment horizontal="right" wrapText="1"/>
      <protection locked="0"/>
    </xf>
    <xf numFmtId="3" fontId="0" fillId="0" borderId="27" xfId="0" applyNumberFormat="1" applyBorder="1" applyAlignment="1" applyProtection="1">
      <alignment horizontal="right"/>
      <protection locked="0"/>
    </xf>
    <xf numFmtId="3" fontId="0" fillId="3" borderId="42" xfId="0" applyNumberFormat="1" applyFill="1" applyBorder="1" applyAlignment="1" applyProtection="1">
      <alignment horizontal="right" wrapText="1"/>
      <protection locked="0"/>
    </xf>
    <xf numFmtId="3" fontId="0" fillId="0" borderId="42" xfId="0" applyNumberFormat="1" applyBorder="1" applyAlignment="1" applyProtection="1">
      <alignment horizontal="right"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9" fillId="0" borderId="21" xfId="0" applyFont="1" applyBorder="1" applyAlignment="1" applyProtection="1">
      <alignment horizontal="left"/>
      <protection hidden="1"/>
    </xf>
    <xf numFmtId="0" fontId="23" fillId="0" borderId="0" xfId="0" applyFont="1" applyAlignment="1" applyProtection="1">
      <alignment horizontal="justify" vertical="top" wrapText="1"/>
      <protection hidden="1"/>
    </xf>
    <xf numFmtId="0" fontId="1" fillId="0" borderId="44" xfId="0" applyFont="1" applyBorder="1" applyAlignment="1" applyProtection="1">
      <alignment horizontal="center"/>
      <protection locked="0"/>
    </xf>
    <xf numFmtId="3" fontId="0" fillId="0" borderId="45" xfId="0" applyNumberFormat="1" applyBorder="1" applyProtection="1">
      <protection locked="0"/>
    </xf>
    <xf numFmtId="0" fontId="1" fillId="0" borderId="46" xfId="0" applyFont="1" applyBorder="1" applyAlignment="1" applyProtection="1">
      <alignment horizontal="center"/>
      <protection locked="0"/>
    </xf>
    <xf numFmtId="3" fontId="0" fillId="0" borderId="47" xfId="0" applyNumberFormat="1" applyBorder="1" applyProtection="1">
      <protection locked="0"/>
    </xf>
    <xf numFmtId="0" fontId="1" fillId="0" borderId="44" xfId="0" applyFont="1" applyBorder="1" applyAlignment="1" applyProtection="1">
      <alignment horizontal="center" vertical="center" wrapText="1"/>
      <protection locked="0"/>
    </xf>
    <xf numFmtId="3" fontId="0" fillId="0" borderId="38"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wrapText="1"/>
      <protection locked="0"/>
    </xf>
    <xf numFmtId="3" fontId="0" fillId="0" borderId="38" xfId="0" applyNumberFormat="1" applyBorder="1" applyAlignment="1" applyProtection="1">
      <alignment horizontal="right"/>
      <protection locked="0"/>
    </xf>
    <xf numFmtId="3" fontId="0" fillId="0" borderId="52" xfId="0" applyNumberFormat="1" applyBorder="1" applyAlignment="1" applyProtection="1">
      <alignment horizontal="right" wrapText="1"/>
      <protection locked="0"/>
    </xf>
    <xf numFmtId="165" fontId="0" fillId="0" borderId="38" xfId="0" applyNumberFormat="1" applyBorder="1" applyAlignment="1" applyProtection="1">
      <alignment horizontal="right"/>
      <protection locked="0"/>
    </xf>
    <xf numFmtId="3" fontId="11" fillId="0" borderId="54" xfId="0" applyNumberFormat="1" applyFont="1" applyBorder="1" applyProtection="1">
      <protection locked="0"/>
    </xf>
    <xf numFmtId="3" fontId="0" fillId="0" borderId="55" xfId="0" applyNumberFormat="1" applyBorder="1" applyAlignment="1" applyProtection="1">
      <alignment horizontal="right" vertical="center" wrapText="1"/>
      <protection locked="0"/>
    </xf>
    <xf numFmtId="3" fontId="0" fillId="0" borderId="55" xfId="0" applyNumberFormat="1" applyBorder="1" applyAlignment="1" applyProtection="1">
      <alignment horizontal="right" wrapText="1"/>
      <protection locked="0"/>
    </xf>
    <xf numFmtId="3" fontId="0" fillId="0" borderId="55" xfId="0" applyNumberFormat="1" applyBorder="1" applyAlignment="1" applyProtection="1">
      <alignment horizontal="right"/>
      <protection locked="0"/>
    </xf>
    <xf numFmtId="3" fontId="0" fillId="0" borderId="56" xfId="0" applyNumberFormat="1" applyBorder="1" applyAlignment="1" applyProtection="1">
      <alignment horizontal="right" wrapText="1"/>
      <protection locked="0"/>
    </xf>
    <xf numFmtId="3" fontId="1" fillId="0" borderId="56" xfId="0" applyNumberFormat="1" applyFont="1" applyBorder="1" applyAlignment="1" applyProtection="1">
      <alignment horizontal="right" wrapText="1"/>
      <protection locked="0"/>
    </xf>
    <xf numFmtId="0" fontId="0" fillId="0" borderId="57" xfId="0" applyBorder="1" applyAlignment="1" applyProtection="1">
      <alignment horizontal="right"/>
      <protection locked="0"/>
    </xf>
    <xf numFmtId="165" fontId="0" fillId="0" borderId="55" xfId="0" applyNumberFormat="1" applyBorder="1" applyAlignment="1" applyProtection="1">
      <alignment horizontal="right"/>
      <protection locked="0"/>
    </xf>
    <xf numFmtId="165" fontId="0" fillId="0" borderId="55" xfId="2" applyNumberFormat="1" applyFont="1" applyBorder="1" applyAlignment="1" applyProtection="1">
      <alignment horizontal="right" wrapText="1"/>
      <protection locked="0"/>
    </xf>
    <xf numFmtId="165" fontId="0" fillId="0" borderId="55" xfId="0" applyNumberFormat="1" applyBorder="1" applyProtection="1">
      <protection locked="0"/>
    </xf>
    <xf numFmtId="165" fontId="0" fillId="0" borderId="58" xfId="0" applyNumberFormat="1" applyBorder="1" applyAlignment="1" applyProtection="1">
      <alignment horizontal="right"/>
      <protection locked="0"/>
    </xf>
    <xf numFmtId="165" fontId="0" fillId="0" borderId="38" xfId="0" applyNumberFormat="1" applyBorder="1" applyProtection="1">
      <protection locked="0"/>
    </xf>
    <xf numFmtId="165" fontId="0" fillId="0" borderId="53" xfId="0" applyNumberFormat="1" applyBorder="1" applyProtection="1">
      <protection locked="0"/>
    </xf>
    <xf numFmtId="0" fontId="1" fillId="0" borderId="59" xfId="0" applyFont="1" applyBorder="1" applyAlignment="1" applyProtection="1">
      <alignment horizontal="center"/>
      <protection locked="0"/>
    </xf>
    <xf numFmtId="165" fontId="0" fillId="0" borderId="60" xfId="0" applyNumberFormat="1" applyBorder="1" applyProtection="1">
      <protection locked="0"/>
    </xf>
    <xf numFmtId="3" fontId="0" fillId="0" borderId="47" xfId="0" applyNumberFormat="1" applyBorder="1" applyAlignment="1" applyProtection="1">
      <alignment horizontal="right"/>
      <protection locked="0"/>
    </xf>
    <xf numFmtId="3" fontId="0" fillId="0" borderId="43" xfId="0" applyNumberFormat="1" applyBorder="1" applyProtection="1">
      <protection locked="0"/>
    </xf>
    <xf numFmtId="166" fontId="0" fillId="0" borderId="64" xfId="0" applyNumberFormat="1" applyBorder="1" applyProtection="1">
      <protection locked="0"/>
    </xf>
    <xf numFmtId="166" fontId="0" fillId="0" borderId="65" xfId="0" applyNumberFormat="1" applyBorder="1" applyProtection="1">
      <protection locked="0"/>
    </xf>
    <xf numFmtId="166" fontId="0" fillId="0" borderId="66" xfId="0" applyNumberFormat="1" applyBorder="1" applyProtection="1">
      <protection locked="0"/>
    </xf>
    <xf numFmtId="3" fontId="1" fillId="0" borderId="66" xfId="0" applyNumberFormat="1" applyFont="1" applyBorder="1" applyProtection="1">
      <protection locked="0"/>
    </xf>
    <xf numFmtId="3" fontId="1" fillId="0" borderId="63" xfId="0" applyNumberFormat="1" applyFont="1" applyBorder="1" applyProtection="1">
      <protection locked="0"/>
    </xf>
    <xf numFmtId="3" fontId="0" fillId="0" borderId="62" xfId="0" applyNumberFormat="1" applyBorder="1" applyAlignment="1" applyProtection="1">
      <alignment horizontal="right"/>
      <protection locked="0"/>
    </xf>
    <xf numFmtId="0" fontId="1" fillId="0" borderId="71" xfId="0" applyFont="1" applyBorder="1" applyAlignment="1" applyProtection="1">
      <alignment horizontal="center"/>
      <protection locked="0"/>
    </xf>
    <xf numFmtId="3" fontId="0" fillId="0" borderId="72" xfId="0" applyNumberFormat="1" applyBorder="1" applyProtection="1">
      <protection locked="0"/>
    </xf>
    <xf numFmtId="1" fontId="0" fillId="0" borderId="68" xfId="0" applyNumberFormat="1" applyBorder="1" applyProtection="1">
      <protection locked="0"/>
    </xf>
    <xf numFmtId="1" fontId="0" fillId="0" borderId="69" xfId="0" applyNumberFormat="1" applyBorder="1" applyProtection="1">
      <protection locked="0"/>
    </xf>
    <xf numFmtId="1" fontId="1" fillId="0" borderId="69" xfId="0" applyNumberFormat="1" applyFont="1" applyBorder="1" applyProtection="1">
      <protection locked="0"/>
    </xf>
    <xf numFmtId="1" fontId="1" fillId="0" borderId="70" xfId="0" applyNumberFormat="1" applyFont="1" applyBorder="1" applyProtection="1">
      <protection locked="0"/>
    </xf>
    <xf numFmtId="1" fontId="0" fillId="0" borderId="23" xfId="0" applyNumberFormat="1" applyBorder="1" applyProtection="1">
      <protection locked="0"/>
    </xf>
    <xf numFmtId="1" fontId="0" fillId="0" borderId="51" xfId="0" applyNumberFormat="1" applyBorder="1" applyProtection="1">
      <protection locked="0"/>
    </xf>
    <xf numFmtId="1" fontId="0" fillId="0" borderId="67" xfId="0" applyNumberFormat="1" applyBorder="1" applyProtection="1">
      <protection locked="0"/>
    </xf>
    <xf numFmtId="1" fontId="0" fillId="0" borderId="61" xfId="0" applyNumberFormat="1" applyBorder="1" applyProtection="1">
      <protection locked="0"/>
    </xf>
    <xf numFmtId="165" fontId="0" fillId="0" borderId="27" xfId="0" applyNumberFormat="1" applyBorder="1" applyAlignment="1">
      <alignment horizontal="center" vertical="center"/>
    </xf>
    <xf numFmtId="0" fontId="1" fillId="0" borderId="77" xfId="0" applyFont="1" applyBorder="1" applyAlignment="1" applyProtection="1">
      <alignment horizontal="center" vertical="center" wrapText="1"/>
      <protection locked="0"/>
    </xf>
    <xf numFmtId="3" fontId="11" fillId="0" borderId="78" xfId="0" applyNumberFormat="1" applyFont="1" applyBorder="1" applyProtection="1">
      <protection locked="0"/>
    </xf>
    <xf numFmtId="3" fontId="0" fillId="0" borderId="78" xfId="0" applyNumberFormat="1" applyBorder="1" applyAlignment="1" applyProtection="1">
      <alignment horizontal="right" vertical="center" wrapText="1"/>
      <protection locked="0"/>
    </xf>
    <xf numFmtId="3" fontId="0" fillId="0" borderId="78" xfId="0" applyNumberFormat="1" applyBorder="1" applyAlignment="1" applyProtection="1">
      <alignment horizontal="right" wrapText="1"/>
      <protection locked="0"/>
    </xf>
    <xf numFmtId="3" fontId="0" fillId="0" borderId="78" xfId="0" applyNumberFormat="1" applyBorder="1" applyAlignment="1" applyProtection="1">
      <alignment horizontal="right"/>
      <protection locked="0"/>
    </xf>
    <xf numFmtId="3" fontId="0" fillId="0" borderId="79" xfId="0" applyNumberFormat="1" applyBorder="1" applyAlignment="1" applyProtection="1">
      <alignment horizontal="right" wrapText="1"/>
      <protection locked="0"/>
    </xf>
    <xf numFmtId="3" fontId="1" fillId="0" borderId="79" xfId="0" applyNumberFormat="1" applyFont="1" applyBorder="1" applyAlignment="1" applyProtection="1">
      <alignment horizontal="right" wrapText="1"/>
      <protection locked="0"/>
    </xf>
    <xf numFmtId="0" fontId="0" fillId="0" borderId="80" xfId="0" applyBorder="1" applyAlignment="1" applyProtection="1">
      <alignment horizontal="right"/>
      <protection locked="0"/>
    </xf>
    <xf numFmtId="165" fontId="0" fillId="0" borderId="78" xfId="0" applyNumberFormat="1" applyBorder="1" applyAlignment="1" applyProtection="1">
      <alignment horizontal="right"/>
      <protection locked="0"/>
    </xf>
    <xf numFmtId="165" fontId="0" fillId="0" borderId="78" xfId="2" applyNumberFormat="1" applyFont="1" applyBorder="1" applyAlignment="1" applyProtection="1">
      <alignment horizontal="right" wrapText="1"/>
      <protection locked="0"/>
    </xf>
    <xf numFmtId="165" fontId="0" fillId="0" borderId="78" xfId="0" applyNumberFormat="1" applyBorder="1" applyProtection="1">
      <protection locked="0"/>
    </xf>
    <xf numFmtId="165" fontId="0" fillId="0" borderId="81" xfId="0" applyNumberFormat="1" applyBorder="1" applyAlignment="1" applyProtection="1">
      <alignment horizontal="right"/>
      <protection locked="0"/>
    </xf>
    <xf numFmtId="165" fontId="1" fillId="0" borderId="27" xfId="0" applyNumberFormat="1" applyFont="1" applyBorder="1" applyAlignment="1">
      <alignment horizontal="center" vertical="center"/>
    </xf>
    <xf numFmtId="165" fontId="1" fillId="0" borderId="28" xfId="0" applyNumberFormat="1" applyFont="1" applyBorder="1" applyAlignment="1">
      <alignment horizontal="center" vertical="center"/>
    </xf>
    <xf numFmtId="3" fontId="1" fillId="0" borderId="55" xfId="0" applyNumberFormat="1" applyFont="1" applyBorder="1" applyAlignment="1" applyProtection="1">
      <alignment horizontal="right" vertical="center" wrapText="1"/>
      <protection locked="0"/>
    </xf>
    <xf numFmtId="3" fontId="1" fillId="0" borderId="78" xfId="0" applyNumberFormat="1" applyFont="1" applyBorder="1" applyAlignment="1" applyProtection="1">
      <alignment horizontal="right" vertical="center" wrapText="1"/>
      <protection locked="0"/>
    </xf>
    <xf numFmtId="3" fontId="1" fillId="0" borderId="38" xfId="0" applyNumberFormat="1" applyFont="1" applyBorder="1" applyAlignment="1" applyProtection="1">
      <alignment horizontal="right" vertical="center" wrapText="1"/>
      <protection locked="0"/>
    </xf>
    <xf numFmtId="3" fontId="1" fillId="0" borderId="54" xfId="0" applyNumberFormat="1" applyFont="1" applyBorder="1" applyAlignment="1" applyProtection="1">
      <alignment horizontal="right" vertical="center" wrapText="1"/>
      <protection locked="0"/>
    </xf>
    <xf numFmtId="3" fontId="1" fillId="0" borderId="55" xfId="0" applyNumberFormat="1" applyFont="1" applyBorder="1" applyAlignment="1" applyProtection="1">
      <alignment horizontal="right" wrapText="1"/>
      <protection locked="0"/>
    </xf>
    <xf numFmtId="3" fontId="1" fillId="0" borderId="78" xfId="0" applyNumberFormat="1" applyFont="1" applyBorder="1" applyAlignment="1" applyProtection="1">
      <alignment horizontal="right" wrapText="1"/>
      <protection locked="0"/>
    </xf>
    <xf numFmtId="3" fontId="1" fillId="0" borderId="38" xfId="0" applyNumberFormat="1" applyFont="1" applyBorder="1" applyAlignment="1" applyProtection="1">
      <alignment horizontal="right" wrapText="1"/>
      <protection locked="0"/>
    </xf>
    <xf numFmtId="3" fontId="1" fillId="0" borderId="10" xfId="0" applyNumberFormat="1" applyFont="1" applyBorder="1" applyAlignment="1" applyProtection="1">
      <alignment horizontal="right"/>
      <protection locked="0"/>
    </xf>
    <xf numFmtId="3" fontId="1" fillId="0" borderId="54" xfId="0" applyNumberFormat="1" applyFont="1" applyBorder="1" applyAlignment="1" applyProtection="1">
      <alignment horizontal="right"/>
      <protection locked="0"/>
    </xf>
    <xf numFmtId="3" fontId="1" fillId="0" borderId="78" xfId="0" applyNumberFormat="1" applyFont="1" applyBorder="1" applyAlignment="1" applyProtection="1">
      <alignment horizontal="right"/>
      <protection locked="0"/>
    </xf>
    <xf numFmtId="3" fontId="1" fillId="0" borderId="38" xfId="0" applyNumberFormat="1" applyFont="1" applyBorder="1" applyAlignment="1" applyProtection="1">
      <alignment horizontal="right"/>
      <protection locked="0"/>
    </xf>
    <xf numFmtId="3" fontId="18" fillId="0" borderId="25" xfId="0" applyNumberFormat="1" applyFont="1" applyBorder="1" applyAlignment="1" applyProtection="1">
      <alignment horizontal="right"/>
      <protection locked="0"/>
    </xf>
    <xf numFmtId="3" fontId="18" fillId="0" borderId="57" xfId="0" applyNumberFormat="1" applyFont="1" applyBorder="1" applyAlignment="1" applyProtection="1">
      <alignment horizontal="right"/>
      <protection locked="0"/>
    </xf>
    <xf numFmtId="3" fontId="18" fillId="0" borderId="80" xfId="0" applyNumberFormat="1" applyFont="1" applyBorder="1" applyAlignment="1" applyProtection="1">
      <alignment horizontal="right"/>
      <protection locked="0"/>
    </xf>
    <xf numFmtId="3" fontId="18" fillId="0" borderId="39" xfId="0" applyNumberFormat="1" applyFont="1" applyBorder="1" applyAlignment="1" applyProtection="1">
      <alignment horizontal="right"/>
      <protection locked="0"/>
    </xf>
    <xf numFmtId="0" fontId="1" fillId="0" borderId="82" xfId="0" applyFont="1" applyBorder="1" applyAlignment="1" applyProtection="1">
      <alignment horizontal="center"/>
      <protection locked="0"/>
    </xf>
    <xf numFmtId="165" fontId="0" fillId="0" borderId="83" xfId="0" applyNumberFormat="1" applyBorder="1" applyProtection="1">
      <protection locked="0"/>
    </xf>
    <xf numFmtId="3" fontId="0" fillId="0" borderId="72" xfId="0" applyNumberFormat="1" applyBorder="1" applyAlignment="1" applyProtection="1">
      <alignment horizontal="right"/>
      <protection locked="0"/>
    </xf>
    <xf numFmtId="3" fontId="0" fillId="0" borderId="84" xfId="0" applyNumberFormat="1" applyBorder="1" applyAlignment="1" applyProtection="1">
      <alignment horizontal="right"/>
      <protection locked="0"/>
    </xf>
    <xf numFmtId="3" fontId="0" fillId="0" borderId="67" xfId="0" applyNumberFormat="1" applyBorder="1" applyProtection="1">
      <protection locked="0"/>
    </xf>
    <xf numFmtId="165" fontId="0" fillId="0" borderId="45" xfId="2" applyNumberFormat="1" applyFont="1" applyBorder="1" applyAlignment="1" applyProtection="1">
      <alignment horizontal="center"/>
      <protection locked="0"/>
    </xf>
    <xf numFmtId="165" fontId="0" fillId="0" borderId="68" xfId="2" applyNumberFormat="1" applyFont="1" applyBorder="1" applyAlignment="1" applyProtection="1">
      <alignment horizontal="center"/>
      <protection locked="0"/>
    </xf>
    <xf numFmtId="165" fontId="0" fillId="0" borderId="69" xfId="2" applyNumberFormat="1" applyFont="1" applyBorder="1" applyAlignment="1" applyProtection="1">
      <alignment horizontal="center"/>
      <protection locked="0"/>
    </xf>
    <xf numFmtId="165" fontId="1" fillId="0" borderId="69" xfId="2" applyNumberFormat="1" applyFont="1" applyBorder="1" applyAlignment="1" applyProtection="1">
      <alignment horizontal="center"/>
      <protection locked="0"/>
    </xf>
    <xf numFmtId="165" fontId="1" fillId="0" borderId="70" xfId="2" applyNumberFormat="1" applyFont="1" applyBorder="1" applyAlignment="1" applyProtection="1">
      <alignment horizontal="center"/>
      <protection locked="0"/>
    </xf>
    <xf numFmtId="165" fontId="0" fillId="0" borderId="61" xfId="2" applyNumberFormat="1" applyFont="1" applyBorder="1" applyAlignment="1" applyProtection="1">
      <alignment horizontal="center"/>
      <protection locked="0"/>
    </xf>
    <xf numFmtId="0" fontId="0" fillId="0" borderId="76" xfId="0" applyBorder="1"/>
    <xf numFmtId="0" fontId="1" fillId="0" borderId="86" xfId="0" applyFont="1" applyBorder="1" applyAlignment="1" applyProtection="1">
      <alignment horizontal="center"/>
      <protection locked="0"/>
    </xf>
    <xf numFmtId="3" fontId="0" fillId="0" borderId="87" xfId="0" applyNumberFormat="1" applyBorder="1" applyProtection="1">
      <protection locked="0"/>
    </xf>
    <xf numFmtId="3" fontId="0" fillId="0" borderId="27" xfId="0" applyNumberFormat="1" applyBorder="1" applyAlignment="1" applyProtection="1">
      <alignment horizontal="center" vertical="center" wrapText="1"/>
      <protection locked="0"/>
    </xf>
    <xf numFmtId="0" fontId="1" fillId="0" borderId="86" xfId="0" applyFont="1" applyBorder="1" applyAlignment="1" applyProtection="1">
      <alignment horizontal="center" vertical="center" wrapText="1"/>
      <protection locked="0"/>
    </xf>
    <xf numFmtId="3" fontId="11" fillId="0" borderId="92" xfId="0" applyNumberFormat="1" applyFont="1" applyBorder="1" applyProtection="1">
      <protection locked="0"/>
    </xf>
    <xf numFmtId="3" fontId="0" fillId="0" borderId="92" xfId="0" applyNumberFormat="1" applyBorder="1" applyAlignment="1" applyProtection="1">
      <alignment horizontal="right" vertical="center" wrapText="1"/>
      <protection locked="0"/>
    </xf>
    <xf numFmtId="3" fontId="1" fillId="0" borderId="92" xfId="0" applyNumberFormat="1" applyFont="1" applyBorder="1" applyAlignment="1" applyProtection="1">
      <alignment horizontal="right" vertical="center" wrapText="1"/>
      <protection locked="0"/>
    </xf>
    <xf numFmtId="3" fontId="0" fillId="0" borderId="92" xfId="0" applyNumberFormat="1" applyBorder="1" applyAlignment="1" applyProtection="1">
      <alignment horizontal="right" wrapText="1"/>
      <protection locked="0"/>
    </xf>
    <xf numFmtId="3" fontId="1" fillId="0" borderId="92" xfId="0" applyNumberFormat="1" applyFont="1" applyBorder="1" applyAlignment="1" applyProtection="1">
      <alignment horizontal="right" wrapText="1"/>
      <protection locked="0"/>
    </xf>
    <xf numFmtId="3" fontId="1" fillId="0" borderId="92" xfId="0" applyNumberFormat="1" applyFont="1" applyBorder="1" applyAlignment="1" applyProtection="1">
      <alignment horizontal="right"/>
      <protection locked="0"/>
    </xf>
    <xf numFmtId="3" fontId="18" fillId="0" borderId="91" xfId="0" applyNumberFormat="1" applyFont="1" applyBorder="1" applyAlignment="1" applyProtection="1">
      <alignment horizontal="right"/>
      <protection locked="0"/>
    </xf>
    <xf numFmtId="3" fontId="0" fillId="0" borderId="92" xfId="0" applyNumberFormat="1" applyBorder="1" applyAlignment="1" applyProtection="1">
      <alignment horizontal="right"/>
      <protection locked="0"/>
    </xf>
    <xf numFmtId="3" fontId="0" fillId="0" borderId="94" xfId="0" applyNumberFormat="1" applyBorder="1" applyAlignment="1" applyProtection="1">
      <alignment horizontal="right" wrapText="1"/>
      <protection locked="0"/>
    </xf>
    <xf numFmtId="0" fontId="0" fillId="0" borderId="91" xfId="0" applyBorder="1" applyAlignment="1" applyProtection="1">
      <alignment horizontal="right"/>
      <protection locked="0"/>
    </xf>
    <xf numFmtId="165" fontId="0" fillId="0" borderId="92" xfId="0" applyNumberFormat="1" applyBorder="1" applyAlignment="1" applyProtection="1">
      <alignment horizontal="right"/>
      <protection locked="0"/>
    </xf>
    <xf numFmtId="165" fontId="0" fillId="0" borderId="92" xfId="0" applyNumberFormat="1" applyBorder="1" applyProtection="1">
      <protection locked="0"/>
    </xf>
    <xf numFmtId="3" fontId="0" fillId="0" borderId="45" xfId="0" applyNumberFormat="1" applyBorder="1" applyAlignment="1" applyProtection="1">
      <alignment horizontal="right"/>
      <protection locked="0"/>
    </xf>
    <xf numFmtId="3" fontId="0" fillId="0" borderId="95" xfId="0" applyNumberFormat="1" applyBorder="1" applyAlignment="1" applyProtection="1">
      <alignment horizontal="right"/>
      <protection locked="0"/>
    </xf>
    <xf numFmtId="3" fontId="0" fillId="0" borderId="61" xfId="0" applyNumberFormat="1" applyBorder="1" applyProtection="1">
      <protection locked="0"/>
    </xf>
    <xf numFmtId="3" fontId="0" fillId="0" borderId="87" xfId="0" applyNumberFormat="1" applyBorder="1" applyAlignment="1" applyProtection="1">
      <alignment horizontal="right"/>
      <protection locked="0"/>
    </xf>
    <xf numFmtId="3" fontId="0" fillId="0" borderId="96" xfId="0" applyNumberFormat="1" applyBorder="1" applyAlignment="1" applyProtection="1">
      <alignment horizontal="right"/>
      <protection locked="0"/>
    </xf>
    <xf numFmtId="3" fontId="0" fillId="0" borderId="85" xfId="0" applyNumberFormat="1" applyBorder="1" applyProtection="1">
      <protection locked="0"/>
    </xf>
    <xf numFmtId="0" fontId="1" fillId="0" borderId="97" xfId="0" applyFont="1" applyBorder="1" applyAlignment="1" applyProtection="1">
      <alignment horizontal="center"/>
      <protection locked="0"/>
    </xf>
    <xf numFmtId="3" fontId="0" fillId="0" borderId="98" xfId="0" applyNumberFormat="1" applyBorder="1" applyProtection="1">
      <protection locked="0"/>
    </xf>
    <xf numFmtId="1" fontId="0" fillId="0" borderId="102" xfId="0" applyNumberFormat="1" applyBorder="1" applyProtection="1">
      <protection locked="0"/>
    </xf>
    <xf numFmtId="1" fontId="0" fillId="0" borderId="69" xfId="0" applyNumberFormat="1" applyBorder="1" applyAlignment="1" applyProtection="1">
      <alignment horizontal="right"/>
      <protection locked="0"/>
    </xf>
    <xf numFmtId="0" fontId="1" fillId="0" borderId="97" xfId="0" applyFont="1" applyBorder="1" applyAlignment="1" applyProtection="1">
      <alignment horizontal="center" vertical="center" wrapText="1"/>
      <protection locked="0"/>
    </xf>
    <xf numFmtId="3" fontId="11" fillId="0" borderId="103" xfId="0" applyNumberFormat="1" applyFont="1" applyBorder="1" applyProtection="1">
      <protection locked="0"/>
    </xf>
    <xf numFmtId="3" fontId="0" fillId="0" borderId="103" xfId="0" applyNumberFormat="1" applyBorder="1" applyAlignment="1" applyProtection="1">
      <alignment horizontal="right" vertical="center" wrapText="1"/>
      <protection locked="0"/>
    </xf>
    <xf numFmtId="3" fontId="1" fillId="0" borderId="103" xfId="0" applyNumberFormat="1" applyFont="1" applyBorder="1" applyAlignment="1" applyProtection="1">
      <alignment horizontal="right" vertical="center" wrapText="1"/>
      <protection locked="0"/>
    </xf>
    <xf numFmtId="3" fontId="0" fillId="0" borderId="103" xfId="0" applyNumberFormat="1" applyBorder="1" applyAlignment="1" applyProtection="1">
      <alignment horizontal="right" wrapText="1"/>
      <protection locked="0"/>
    </xf>
    <xf numFmtId="3" fontId="1" fillId="0" borderId="103" xfId="0" applyNumberFormat="1" applyFont="1" applyBorder="1" applyAlignment="1" applyProtection="1">
      <alignment horizontal="right" wrapText="1"/>
      <protection locked="0"/>
    </xf>
    <xf numFmtId="3" fontId="1" fillId="0" borderId="103" xfId="0" applyNumberFormat="1" applyFont="1" applyBorder="1" applyAlignment="1" applyProtection="1">
      <alignment horizontal="right"/>
      <protection locked="0"/>
    </xf>
    <xf numFmtId="3" fontId="1" fillId="0" borderId="104" xfId="0" applyNumberFormat="1" applyFont="1" applyBorder="1" applyAlignment="1" applyProtection="1">
      <alignment horizontal="right" wrapText="1"/>
      <protection locked="0"/>
    </xf>
    <xf numFmtId="3" fontId="18" fillId="0" borderId="105" xfId="0" applyNumberFormat="1" applyFont="1" applyBorder="1" applyAlignment="1" applyProtection="1">
      <alignment horizontal="right"/>
      <protection locked="0"/>
    </xf>
    <xf numFmtId="3" fontId="0" fillId="0" borderId="103" xfId="0" applyNumberFormat="1" applyBorder="1" applyAlignment="1" applyProtection="1">
      <alignment horizontal="right"/>
      <protection locked="0"/>
    </xf>
    <xf numFmtId="3" fontId="0" fillId="0" borderId="104" xfId="0" applyNumberFormat="1" applyBorder="1" applyAlignment="1" applyProtection="1">
      <alignment horizontal="right" wrapText="1"/>
      <protection locked="0"/>
    </xf>
    <xf numFmtId="0" fontId="0" fillId="0" borderId="105" xfId="0" applyBorder="1" applyAlignment="1" applyProtection="1">
      <alignment horizontal="right"/>
      <protection locked="0"/>
    </xf>
    <xf numFmtId="165" fontId="0" fillId="0" borderId="103" xfId="0" applyNumberFormat="1" applyBorder="1" applyAlignment="1" applyProtection="1">
      <alignment horizontal="right"/>
      <protection locked="0"/>
    </xf>
    <xf numFmtId="165" fontId="0" fillId="0" borderId="103" xfId="2" applyNumberFormat="1" applyFont="1" applyBorder="1" applyAlignment="1" applyProtection="1">
      <alignment horizontal="right" wrapText="1"/>
      <protection locked="0"/>
    </xf>
    <xf numFmtId="165" fontId="0" fillId="0" borderId="103" xfId="0" applyNumberFormat="1" applyBorder="1" applyProtection="1">
      <protection locked="0"/>
    </xf>
    <xf numFmtId="165" fontId="0" fillId="0" borderId="106" xfId="0" applyNumberFormat="1" applyBorder="1" applyAlignment="1" applyProtection="1">
      <alignment horizontal="right"/>
      <protection locked="0"/>
    </xf>
    <xf numFmtId="0" fontId="0" fillId="0" borderId="0" xfId="0" applyAlignment="1">
      <alignment wrapText="1"/>
    </xf>
    <xf numFmtId="0" fontId="0" fillId="7" borderId="0" xfId="0" applyFill="1" applyAlignment="1">
      <alignment wrapText="1"/>
    </xf>
    <xf numFmtId="3" fontId="0" fillId="0" borderId="98" xfId="0" applyNumberFormat="1" applyBorder="1" applyAlignment="1" applyProtection="1">
      <alignment horizontal="right"/>
      <protection locked="0"/>
    </xf>
    <xf numFmtId="3" fontId="0" fillId="0" borderId="107" xfId="0" applyNumberFormat="1" applyBorder="1" applyAlignment="1" applyProtection="1">
      <alignment horizontal="right"/>
      <protection locked="0"/>
    </xf>
    <xf numFmtId="3" fontId="0" fillId="0" borderId="102" xfId="0" applyNumberFormat="1" applyBorder="1" applyProtection="1">
      <protection locked="0"/>
    </xf>
    <xf numFmtId="3" fontId="16" fillId="0" borderId="9" xfId="0" applyNumberFormat="1" applyFont="1" applyBorder="1" applyAlignment="1" applyProtection="1">
      <alignment horizontal="right"/>
      <protection locked="0"/>
    </xf>
    <xf numFmtId="3" fontId="0" fillId="0" borderId="48" xfId="0" applyNumberFormat="1" applyBorder="1" applyAlignment="1" applyProtection="1">
      <alignment horizontal="right"/>
      <protection locked="0"/>
    </xf>
    <xf numFmtId="3" fontId="0" fillId="0" borderId="73" xfId="0" applyNumberFormat="1" applyBorder="1" applyProtection="1">
      <protection locked="0"/>
    </xf>
    <xf numFmtId="3" fontId="0" fillId="0" borderId="99" xfId="0" applyNumberFormat="1" applyBorder="1" applyProtection="1">
      <protection locked="0"/>
    </xf>
    <xf numFmtId="3" fontId="0" fillId="0" borderId="88" xfId="0" applyNumberFormat="1" applyBorder="1" applyProtection="1">
      <protection locked="0"/>
    </xf>
    <xf numFmtId="3" fontId="0" fillId="0" borderId="68" xfId="0" applyNumberFormat="1" applyBorder="1" applyProtection="1">
      <protection locked="0"/>
    </xf>
    <xf numFmtId="3" fontId="0" fillId="0" borderId="49" xfId="0" applyNumberFormat="1" applyBorder="1" applyAlignment="1" applyProtection="1">
      <alignment horizontal="right"/>
      <protection locked="0"/>
    </xf>
    <xf numFmtId="3" fontId="0" fillId="0" borderId="74" xfId="0" applyNumberFormat="1" applyBorder="1" applyProtection="1">
      <protection locked="0"/>
    </xf>
    <xf numFmtId="3" fontId="0" fillId="0" borderId="100" xfId="0" applyNumberFormat="1" applyBorder="1" applyProtection="1">
      <protection locked="0"/>
    </xf>
    <xf numFmtId="3" fontId="0" fillId="0" borderId="89" xfId="0" applyNumberFormat="1" applyBorder="1" applyProtection="1">
      <protection locked="0"/>
    </xf>
    <xf numFmtId="3" fontId="0" fillId="0" borderId="69" xfId="0" applyNumberFormat="1" applyBorder="1" applyProtection="1">
      <protection locked="0"/>
    </xf>
    <xf numFmtId="3" fontId="0" fillId="0" borderId="49" xfId="0" applyNumberFormat="1" applyBorder="1" applyProtection="1">
      <protection locked="0"/>
    </xf>
    <xf numFmtId="3" fontId="1" fillId="0" borderId="49" xfId="0" applyNumberFormat="1" applyFont="1" applyBorder="1" applyProtection="1">
      <protection locked="0"/>
    </xf>
    <xf numFmtId="3" fontId="1" fillId="0" borderId="74" xfId="0" applyNumberFormat="1" applyFont="1" applyBorder="1" applyProtection="1">
      <protection locked="0"/>
    </xf>
    <xf numFmtId="3" fontId="1" fillId="0" borderId="100" xfId="0" applyNumberFormat="1" applyFont="1" applyBorder="1" applyProtection="1">
      <protection locked="0"/>
    </xf>
    <xf numFmtId="3" fontId="16" fillId="0" borderId="19" xfId="0" applyNumberFormat="1" applyFont="1" applyBorder="1" applyAlignment="1" applyProtection="1">
      <alignment horizontal="right"/>
      <protection locked="0"/>
    </xf>
    <xf numFmtId="3" fontId="1" fillId="0" borderId="50" xfId="0" applyNumberFormat="1" applyFont="1" applyBorder="1" applyProtection="1">
      <protection locked="0"/>
    </xf>
    <xf numFmtId="3" fontId="1" fillId="0" borderId="75" xfId="0" applyNumberFormat="1" applyFont="1" applyBorder="1" applyProtection="1">
      <protection locked="0"/>
    </xf>
    <xf numFmtId="3" fontId="1" fillId="0" borderId="101" xfId="0" applyNumberFormat="1" applyFont="1" applyBorder="1" applyProtection="1">
      <protection locked="0"/>
    </xf>
    <xf numFmtId="3" fontId="0" fillId="0" borderId="69" xfId="0" applyNumberFormat="1" applyBorder="1" applyAlignment="1" applyProtection="1">
      <alignment horizontal="right"/>
      <protection locked="0"/>
    </xf>
    <xf numFmtId="3" fontId="1" fillId="0" borderId="89" xfId="0" applyNumberFormat="1" applyFont="1" applyBorder="1" applyProtection="1">
      <protection locked="0"/>
    </xf>
    <xf numFmtId="3" fontId="1" fillId="0" borderId="69" xfId="0" applyNumberFormat="1" applyFont="1" applyBorder="1" applyProtection="1">
      <protection locked="0"/>
    </xf>
    <xf numFmtId="3" fontId="1" fillId="0" borderId="90" xfId="0" applyNumberFormat="1" applyFont="1" applyBorder="1" applyProtection="1">
      <protection locked="0"/>
    </xf>
    <xf numFmtId="3" fontId="1" fillId="0" borderId="70" xfId="0" applyNumberFormat="1" applyFont="1" applyBorder="1" applyProtection="1">
      <protection locked="0"/>
    </xf>
    <xf numFmtId="1" fontId="0" fillId="0" borderId="85" xfId="0" applyNumberFormat="1" applyBorder="1" applyProtection="1">
      <protection locked="0"/>
    </xf>
    <xf numFmtId="3" fontId="1" fillId="0" borderId="94" xfId="0" applyNumberFormat="1" applyFont="1" applyBorder="1" applyAlignment="1" applyProtection="1">
      <alignment horizontal="right" wrapText="1"/>
      <protection locked="0"/>
    </xf>
    <xf numFmtId="3" fontId="1" fillId="0" borderId="52" xfId="0" applyNumberFormat="1" applyFont="1" applyBorder="1" applyAlignment="1" applyProtection="1">
      <alignment horizontal="right" wrapText="1"/>
      <protection locked="0"/>
    </xf>
    <xf numFmtId="165" fontId="0" fillId="0" borderId="92" xfId="2" applyNumberFormat="1" applyFont="1" applyFill="1" applyBorder="1" applyAlignment="1" applyProtection="1">
      <alignment horizontal="right" wrapText="1"/>
      <protection locked="0"/>
    </xf>
    <xf numFmtId="165" fontId="0" fillId="0" borderId="38" xfId="2" applyNumberFormat="1" applyFont="1" applyFill="1" applyBorder="1" applyAlignment="1" applyProtection="1">
      <alignment horizontal="right" wrapText="1"/>
      <protection locked="0"/>
    </xf>
    <xf numFmtId="165" fontId="0" fillId="0" borderId="93" xfId="0" applyNumberFormat="1" applyBorder="1" applyAlignment="1" applyProtection="1">
      <alignment horizontal="right"/>
      <protection locked="0"/>
    </xf>
    <xf numFmtId="167" fontId="0" fillId="0" borderId="0" xfId="0" applyNumberFormat="1" applyProtection="1">
      <protection locked="0"/>
    </xf>
    <xf numFmtId="0" fontId="0" fillId="0" borderId="0" xfId="0" applyAlignment="1" applyProtection="1">
      <alignment horizontal="right"/>
      <protection locked="0"/>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0" fontId="0" fillId="0" borderId="0" xfId="0" quotePrefix="1"/>
    <xf numFmtId="165" fontId="0" fillId="0" borderId="0" xfId="0" applyNumberFormat="1" applyAlignment="1">
      <alignment horizontal="center"/>
    </xf>
    <xf numFmtId="2" fontId="0" fillId="0" borderId="0" xfId="0" applyNumberFormat="1" applyProtection="1">
      <protection locked="0"/>
    </xf>
    <xf numFmtId="165" fontId="0" fillId="0" borderId="108" xfId="0" applyNumberFormat="1" applyBorder="1" applyAlignment="1" applyProtection="1">
      <alignment horizontal="right"/>
      <protection locked="0"/>
    </xf>
    <xf numFmtId="0" fontId="9" fillId="0" borderId="0" xfId="0" applyFont="1" applyProtection="1">
      <protection hidden="1"/>
    </xf>
    <xf numFmtId="0" fontId="17" fillId="0" borderId="0" xfId="0" applyFont="1" applyAlignment="1" applyProtection="1">
      <alignment horizontal="left" vertical="center"/>
      <protection hidden="1"/>
    </xf>
    <xf numFmtId="0" fontId="10" fillId="0" borderId="0" xfId="0" applyFont="1" applyAlignment="1" applyProtection="1">
      <alignment horizontal="justify" vertical="center"/>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0" fillId="0" borderId="0" xfId="0" applyAlignment="1" applyProtection="1">
      <alignment horizontal="center"/>
      <protection locked="0"/>
    </xf>
    <xf numFmtId="165" fontId="0" fillId="0" borderId="109" xfId="0" applyNumberFormat="1" applyBorder="1" applyProtection="1">
      <protection locked="0"/>
    </xf>
    <xf numFmtId="165" fontId="0" fillId="0" borderId="104" xfId="0" applyNumberFormat="1" applyBorder="1" applyProtection="1">
      <protection locked="0"/>
    </xf>
    <xf numFmtId="165" fontId="0" fillId="0" borderId="94" xfId="0" applyNumberFormat="1" applyBorder="1" applyProtection="1">
      <protection locked="0"/>
    </xf>
    <xf numFmtId="165" fontId="0" fillId="0" borderId="52" xfId="0" applyNumberFormat="1" applyBorder="1" applyProtection="1">
      <protection locked="0"/>
    </xf>
    <xf numFmtId="0" fontId="0" fillId="0" borderId="0" xfId="0" quotePrefix="1" applyAlignment="1">
      <alignment wrapText="1"/>
    </xf>
    <xf numFmtId="3" fontId="0" fillId="0" borderId="89" xfId="0" applyNumberFormat="1" applyBorder="1" applyAlignment="1" applyProtection="1">
      <alignment horizontal="right"/>
      <protection locked="0"/>
    </xf>
    <xf numFmtId="165" fontId="0" fillId="0" borderId="69" xfId="2" quotePrefix="1" applyNumberFormat="1" applyFont="1" applyBorder="1" applyAlignment="1" applyProtection="1">
      <alignment horizontal="center"/>
      <protection locked="0"/>
    </xf>
    <xf numFmtId="165" fontId="0" fillId="0" borderId="10" xfId="0" applyNumberFormat="1" applyBorder="1" applyAlignment="1" applyProtection="1">
      <alignment horizontal="right" vertical="center" wrapText="1"/>
      <protection locked="0"/>
    </xf>
    <xf numFmtId="0" fontId="0" fillId="0" borderId="110" xfId="0" applyBorder="1" applyAlignment="1" applyProtection="1">
      <alignment horizontal="left" vertical="center" wrapText="1" indent="1"/>
      <protection hidden="1"/>
    </xf>
    <xf numFmtId="0" fontId="0" fillId="0" borderId="111" xfId="0" quotePrefix="1" applyBorder="1" applyAlignment="1" applyProtection="1">
      <alignment horizontal="right" vertical="center"/>
      <protection locked="0"/>
    </xf>
    <xf numFmtId="0" fontId="0" fillId="0" borderId="112" xfId="0" quotePrefix="1" applyBorder="1" applyAlignment="1" applyProtection="1">
      <alignment horizontal="right" vertical="center"/>
      <protection locked="0"/>
    </xf>
    <xf numFmtId="0" fontId="0" fillId="0" borderId="0" xfId="0" applyAlignment="1" applyProtection="1">
      <alignment horizontal="left" indent="1"/>
      <protection locked="0"/>
    </xf>
    <xf numFmtId="0" fontId="0" fillId="0" borderId="0" xfId="0" applyAlignment="1">
      <alignment horizont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charts/_rels/chart2.xml.rels><?xml version="1.0" encoding="UTF-8" standalone="yes"?>
<Relationships xmlns="http://schemas.openxmlformats.org/package/2006/relationships"><Relationship Id="rId3" Type="http://schemas.openxmlformats.org/officeDocument/2006/relationships/image" Target="../media/image7.gif"/><Relationship Id="rId7" Type="http://schemas.openxmlformats.org/officeDocument/2006/relationships/image" Target="../media/image10.gif"/><Relationship Id="rId2" Type="http://schemas.microsoft.com/office/2011/relationships/chartColorStyle" Target="colors2.xml"/><Relationship Id="rId1" Type="http://schemas.microsoft.com/office/2011/relationships/chartStyle" Target="style2.xml"/><Relationship Id="rId6" Type="http://schemas.openxmlformats.org/officeDocument/2006/relationships/image" Target="../media/image9.gif"/><Relationship Id="rId5" Type="http://schemas.openxmlformats.org/officeDocument/2006/relationships/image" Target="../media/image8.gif"/><Relationship Id="rId4" Type="http://schemas.openxmlformats.org/officeDocument/2006/relationships/image" Target="../media/image6.gif"/></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desc!$E$138</c:f>
          <c:strCache>
            <c:ptCount val="1"/>
            <c:pt idx="0">
              <c:v>Nombre d'abonnés à internet selon le type de raccordement</c:v>
            </c:pt>
          </c:strCache>
        </c:strRef>
      </c:tx>
      <c:overlay val="0"/>
      <c:spPr>
        <a:noFill/>
        <a:ln>
          <a:noFill/>
        </a:ln>
        <a:effectLst/>
      </c:spPr>
      <c:txPr>
        <a:bodyPr rot="0" spcFirstLastPara="1" vertOverflow="ellipsis" vert="horz" wrap="square" anchor="ctr" anchorCtr="1"/>
        <a:lstStyle/>
        <a:p>
          <a:pPr>
            <a:defRPr sz="21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8.4529232072169849E-2"/>
          <c:y val="0.1151626637148416"/>
          <c:w val="0.85973957661030065"/>
          <c:h val="0.71033868151418311"/>
        </c:manualLayout>
      </c:layout>
      <c:areaChart>
        <c:grouping val="stacked"/>
        <c:varyColors val="0"/>
        <c:ser>
          <c:idx val="0"/>
          <c:order val="0"/>
          <c:tx>
            <c:strRef>
              <c:f>'Tab_SF7 masqué'!$A$6</c:f>
              <c:strCache>
                <c:ptCount val="1"/>
                <c:pt idx="0">
                  <c:v>Raccordements RTPC ou RNIS</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masqué'!$H$6:$AB$6</c:f>
              <c:numCache>
                <c:formatCode>#,##0</c:formatCode>
                <c:ptCount val="21"/>
                <c:pt idx="0">
                  <c:v>992526</c:v>
                </c:pt>
                <c:pt idx="1">
                  <c:v>905577</c:v>
                </c:pt>
                <c:pt idx="2">
                  <c:v>767782</c:v>
                </c:pt>
                <c:pt idx="3">
                  <c:v>422591</c:v>
                </c:pt>
                <c:pt idx="4">
                  <c:v>204025</c:v>
                </c:pt>
                <c:pt idx="5">
                  <c:v>108023</c:v>
                </c:pt>
                <c:pt idx="6">
                  <c:v>78102</c:v>
                </c:pt>
                <c:pt idx="7">
                  <c:v>72685</c:v>
                </c:pt>
                <c:pt idx="8">
                  <c:v>33307</c:v>
                </c:pt>
                <c:pt idx="9">
                  <c:v>28371</c:v>
                </c:pt>
                <c:pt idx="10">
                  <c:v>11698</c:v>
                </c:pt>
                <c:pt idx="11">
                  <c:v>13425</c:v>
                </c:pt>
                <c:pt idx="12">
                  <c:v>13712</c:v>
                </c:pt>
                <c:pt idx="13">
                  <c:v>7717</c:v>
                </c:pt>
                <c:pt idx="14">
                  <c:v>4839</c:v>
                </c:pt>
                <c:pt idx="15">
                  <c:v>1517</c:v>
                </c:pt>
                <c:pt idx="16" formatCode="_ * #,##0_ ;_ * \-#,##0_ ;_ * &quot;-&quot;??_ ;_ @_ ">
                  <c:v>422</c:v>
                </c:pt>
                <c:pt idx="17" formatCode="0">
                  <c:v>1225</c:v>
                </c:pt>
                <c:pt idx="18" formatCode="0">
                  <c:v>1037</c:v>
                </c:pt>
                <c:pt idx="19">
                  <c:v>264</c:v>
                </c:pt>
                <c:pt idx="20">
                  <c:v>407</c:v>
                </c:pt>
              </c:numCache>
            </c:numRef>
          </c:val>
          <c:extLst>
            <c:ext xmlns:c16="http://schemas.microsoft.com/office/drawing/2014/chart" uri="{C3380CC4-5D6E-409C-BE32-E72D297353CC}">
              <c16:uniqueId val="{00000000-F543-4F0C-A082-B88478AE6FA3}"/>
            </c:ext>
          </c:extLst>
        </c:ser>
        <c:ser>
          <c:idx val="1"/>
          <c:order val="1"/>
          <c:tx>
            <c:strRef>
              <c:f>'Tab_SF7 masqué'!$A$7</c:f>
              <c:strCache>
                <c:ptCount val="1"/>
                <c:pt idx="0">
                  <c:v>Raccordements cable-modem</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masqué'!$H$7:$AB$7</c:f>
              <c:numCache>
                <c:formatCode>#,##0</c:formatCode>
                <c:ptCount val="21"/>
                <c:pt idx="0">
                  <c:v>407736</c:v>
                </c:pt>
                <c:pt idx="1">
                  <c:v>493771</c:v>
                </c:pt>
                <c:pt idx="2">
                  <c:v>598663</c:v>
                </c:pt>
                <c:pt idx="3">
                  <c:v>665417</c:v>
                </c:pt>
                <c:pt idx="4">
                  <c:v>760802</c:v>
                </c:pt>
                <c:pt idx="5">
                  <c:v>791570</c:v>
                </c:pt>
                <c:pt idx="6">
                  <c:v>818204</c:v>
                </c:pt>
                <c:pt idx="7">
                  <c:v>890306</c:v>
                </c:pt>
                <c:pt idx="8">
                  <c:v>978009</c:v>
                </c:pt>
                <c:pt idx="9">
                  <c:v>1107036</c:v>
                </c:pt>
                <c:pt idx="10">
                  <c:v>1150215</c:v>
                </c:pt>
                <c:pt idx="11">
                  <c:v>1219271</c:v>
                </c:pt>
                <c:pt idx="12">
                  <c:v>1244142</c:v>
                </c:pt>
                <c:pt idx="13">
                  <c:v>1258594</c:v>
                </c:pt>
                <c:pt idx="14">
                  <c:v>1131234</c:v>
                </c:pt>
                <c:pt idx="15">
                  <c:v>1126912</c:v>
                </c:pt>
                <c:pt idx="16" formatCode="_ * #,##0_ ;_ * \-#,##0_ ;_ * &quot;-&quot;??_ ;_ @_ ">
                  <c:v>1055896</c:v>
                </c:pt>
                <c:pt idx="17" formatCode="0">
                  <c:v>1056672</c:v>
                </c:pt>
                <c:pt idx="18" formatCode="0">
                  <c:v>1032594</c:v>
                </c:pt>
                <c:pt idx="19">
                  <c:v>1030309</c:v>
                </c:pt>
                <c:pt idx="20">
                  <c:v>995642</c:v>
                </c:pt>
              </c:numCache>
            </c:numRef>
          </c:val>
          <c:extLst>
            <c:ext xmlns:c16="http://schemas.microsoft.com/office/drawing/2014/chart" uri="{C3380CC4-5D6E-409C-BE32-E72D297353CC}">
              <c16:uniqueId val="{00000001-F543-4F0C-A082-B88478AE6FA3}"/>
            </c:ext>
          </c:extLst>
        </c:ser>
        <c:ser>
          <c:idx val="2"/>
          <c:order val="2"/>
          <c:tx>
            <c:strRef>
              <c:f>'Tab_SF7 masqué'!$A$8</c:f>
              <c:strCache>
                <c:ptCount val="1"/>
                <c:pt idx="0">
                  <c:v>Équipements DSL 2)</c:v>
                </c:pt>
              </c:strCache>
            </c:strRef>
          </c:tx>
          <c:spPr>
            <a:blipFill dpi="0" rotWithShape="1">
              <a:blip xmlns:r="http://schemas.openxmlformats.org/officeDocument/2006/relationships" r:embed="rId5">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masqué'!$H$8:$AB$8</c:f>
              <c:numCache>
                <c:formatCode>#,##0</c:formatCode>
                <c:ptCount val="21"/>
                <c:pt idx="0">
                  <c:v>819661</c:v>
                </c:pt>
                <c:pt idx="1">
                  <c:v>1130446</c:v>
                </c:pt>
                <c:pt idx="2">
                  <c:v>1391521</c:v>
                </c:pt>
                <c:pt idx="3">
                  <c:v>1664835</c:v>
                </c:pt>
                <c:pt idx="4">
                  <c:v>1786200</c:v>
                </c:pt>
                <c:pt idx="5">
                  <c:v>1935862</c:v>
                </c:pt>
                <c:pt idx="6">
                  <c:v>2076162</c:v>
                </c:pt>
                <c:pt idx="7">
                  <c:v>2159140</c:v>
                </c:pt>
                <c:pt idx="8">
                  <c:v>2187761</c:v>
                </c:pt>
                <c:pt idx="9">
                  <c:v>2208757</c:v>
                </c:pt>
                <c:pt idx="10">
                  <c:v>2200699</c:v>
                </c:pt>
                <c:pt idx="11">
                  <c:v>2176653</c:v>
                </c:pt>
                <c:pt idx="12">
                  <c:v>2077012</c:v>
                </c:pt>
                <c:pt idx="13">
                  <c:v>2059252</c:v>
                </c:pt>
                <c:pt idx="14">
                  <c:v>2020790</c:v>
                </c:pt>
                <c:pt idx="15">
                  <c:v>2041347</c:v>
                </c:pt>
                <c:pt idx="16" formatCode="_ * #,##0_ ;_ * \-#,##0_ ;_ * &quot;-&quot;??_ ;_ @_ ">
                  <c:v>2029525</c:v>
                </c:pt>
                <c:pt idx="17" formatCode="0">
                  <c:v>2035036</c:v>
                </c:pt>
                <c:pt idx="18" formatCode="0">
                  <c:v>1920934</c:v>
                </c:pt>
                <c:pt idx="19">
                  <c:v>1789240</c:v>
                </c:pt>
                <c:pt idx="20">
                  <c:v>1685743</c:v>
                </c:pt>
              </c:numCache>
            </c:numRef>
          </c:val>
          <c:extLst>
            <c:ext xmlns:c16="http://schemas.microsoft.com/office/drawing/2014/chart" uri="{C3380CC4-5D6E-409C-BE32-E72D297353CC}">
              <c16:uniqueId val="{00000002-F543-4F0C-A082-B88478AE6FA3}"/>
            </c:ext>
          </c:extLst>
        </c:ser>
        <c:ser>
          <c:idx val="3"/>
          <c:order val="3"/>
          <c:tx>
            <c:strRef>
              <c:f>'Tab_SF7 masqué'!$A$9</c:f>
              <c:strCache>
                <c:ptCount val="1"/>
                <c:pt idx="0">
                  <c:v>Fibre optique</c:v>
                </c:pt>
              </c:strCache>
            </c:strRef>
          </c:tx>
          <c:spPr>
            <a:blipFill dpi="0" rotWithShape="1">
              <a:blip xmlns:r="http://schemas.openxmlformats.org/officeDocument/2006/relationships" r:embed="rId6">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masqué'!$H$9:$AB$9</c:f>
              <c:numCache>
                <c:formatCode>General</c:formatCode>
                <c:ptCount val="21"/>
                <c:pt idx="0">
                  <c:v>0</c:v>
                </c:pt>
                <c:pt idx="1">
                  <c:v>0</c:v>
                </c:pt>
                <c:pt idx="2">
                  <c:v>0</c:v>
                </c:pt>
                <c:pt idx="3" formatCode="#,##0">
                  <c:v>2648</c:v>
                </c:pt>
                <c:pt idx="4" formatCode="#,##0">
                  <c:v>3960</c:v>
                </c:pt>
                <c:pt idx="5" formatCode="#,##0">
                  <c:v>6625</c:v>
                </c:pt>
                <c:pt idx="6" formatCode="#,##0">
                  <c:v>12578</c:v>
                </c:pt>
                <c:pt idx="7" formatCode="#,##0">
                  <c:v>24240</c:v>
                </c:pt>
                <c:pt idx="8" formatCode="_ * #,##0_ ;_ * \-#,##0_ ;_ * &quot;-&quot;??_ ;_ @_ ">
                  <c:v>38201</c:v>
                </c:pt>
                <c:pt idx="9" formatCode="_ * #,##0_ ;_ * \-#,##0_ ;_ * &quot;-&quot;??_ ;_ @_ ">
                  <c:v>119936</c:v>
                </c:pt>
                <c:pt idx="10" formatCode="_ * #,##0_ ;_ * \-#,##0_ ;_ * &quot;-&quot;??_ ;_ @_ ">
                  <c:v>182629</c:v>
                </c:pt>
                <c:pt idx="11" formatCode="#,##0">
                  <c:v>301518</c:v>
                </c:pt>
                <c:pt idx="12" formatCode="#,##0">
                  <c:v>449151</c:v>
                </c:pt>
                <c:pt idx="13" formatCode="#,##0">
                  <c:v>594308</c:v>
                </c:pt>
                <c:pt idx="14" formatCode="#,##0">
                  <c:v>720289</c:v>
                </c:pt>
                <c:pt idx="15" formatCode="#,##0">
                  <c:v>844993</c:v>
                </c:pt>
                <c:pt idx="16" formatCode="_ * #,##0_ ;_ * \-#,##0_ ;_ * &quot;-&quot;??_ ;_ @_ ">
                  <c:v>925236</c:v>
                </c:pt>
                <c:pt idx="17" formatCode="0">
                  <c:v>1077066</c:v>
                </c:pt>
                <c:pt idx="18" formatCode="0">
                  <c:v>1219257</c:v>
                </c:pt>
                <c:pt idx="19" formatCode="#,##0">
                  <c:v>1327748</c:v>
                </c:pt>
                <c:pt idx="20" formatCode="#,##0">
                  <c:v>1477158</c:v>
                </c:pt>
              </c:numCache>
            </c:numRef>
          </c:val>
          <c:extLst>
            <c:ext xmlns:c16="http://schemas.microsoft.com/office/drawing/2014/chart" uri="{C3380CC4-5D6E-409C-BE32-E72D297353CC}">
              <c16:uniqueId val="{00000003-F543-4F0C-A082-B88478AE6FA3}"/>
            </c:ext>
          </c:extLst>
        </c:ser>
        <c:ser>
          <c:idx val="6"/>
          <c:order val="4"/>
          <c:tx>
            <c:strRef>
              <c:f>'Tab_SF7 masqué'!$A$12</c:f>
              <c:strCache>
                <c:ptCount val="1"/>
                <c:pt idx="0">
                  <c:v>Autres</c:v>
                </c:pt>
              </c:strCache>
            </c:strRef>
          </c:tx>
          <c:spPr>
            <a:solidFill>
              <a:schemeClr val="accent1">
                <a:lumMod val="60000"/>
              </a:schemeClr>
            </a:solidFill>
            <a:ln w="25400">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masqué'!$H$12:$AB$12</c:f>
              <c:numCache>
                <c:formatCode>#,##0</c:formatCode>
                <c:ptCount val="21"/>
                <c:pt idx="0">
                  <c:v>30511</c:v>
                </c:pt>
                <c:pt idx="1">
                  <c:v>55483</c:v>
                </c:pt>
                <c:pt idx="2">
                  <c:v>69162</c:v>
                </c:pt>
                <c:pt idx="3">
                  <c:v>44467</c:v>
                </c:pt>
                <c:pt idx="4">
                  <c:v>5248</c:v>
                </c:pt>
                <c:pt idx="5">
                  <c:v>5092</c:v>
                </c:pt>
                <c:pt idx="6">
                  <c:v>4561</c:v>
                </c:pt>
                <c:pt idx="7">
                  <c:v>2698</c:v>
                </c:pt>
                <c:pt idx="8">
                  <c:v>6660</c:v>
                </c:pt>
                <c:pt idx="9">
                  <c:v>2365</c:v>
                </c:pt>
                <c:pt idx="10">
                  <c:v>2443</c:v>
                </c:pt>
                <c:pt idx="11">
                  <c:v>3121</c:v>
                </c:pt>
                <c:pt idx="12">
                  <c:v>3220</c:v>
                </c:pt>
                <c:pt idx="13">
                  <c:v>3371</c:v>
                </c:pt>
                <c:pt idx="14">
                  <c:v>9890</c:v>
                </c:pt>
                <c:pt idx="15">
                  <c:v>9268</c:v>
                </c:pt>
                <c:pt idx="16">
                  <c:v>4085</c:v>
                </c:pt>
                <c:pt idx="17">
                  <c:v>3987</c:v>
                </c:pt>
                <c:pt idx="18">
                  <c:v>3802</c:v>
                </c:pt>
                <c:pt idx="19">
                  <c:v>5191</c:v>
                </c:pt>
                <c:pt idx="20">
                  <c:v>5473</c:v>
                </c:pt>
              </c:numCache>
            </c:numRef>
          </c:val>
          <c:extLst>
            <c:ext xmlns:c16="http://schemas.microsoft.com/office/drawing/2014/chart" uri="{C3380CC4-5D6E-409C-BE32-E72D297353CC}">
              <c16:uniqueId val="{00000004-F543-4F0C-A082-B88478AE6FA3}"/>
            </c:ext>
          </c:extLst>
        </c:ser>
        <c:dLbls>
          <c:showLegendKey val="0"/>
          <c:showVal val="0"/>
          <c:showCatName val="0"/>
          <c:showSerName val="0"/>
          <c:showPercent val="0"/>
          <c:showBubbleSize val="0"/>
        </c:dLbls>
        <c:axId val="311039264"/>
        <c:axId val="313673976"/>
      </c:areaChart>
      <c:catAx>
        <c:axId val="3110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fr-FR"/>
          </a:p>
        </c:txPr>
        <c:crossAx val="313673976"/>
        <c:crosses val="autoZero"/>
        <c:auto val="1"/>
        <c:lblAlgn val="ctr"/>
        <c:lblOffset val="100"/>
        <c:noMultiLvlLbl val="0"/>
      </c:catAx>
      <c:valAx>
        <c:axId val="31367397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fr-FR"/>
          </a:p>
        </c:txPr>
        <c:crossAx val="311039264"/>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userShapes r:id="rId7"/>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'Tab_SF8 masqué'!$A$5</c:f>
          <c:strCache>
            <c:ptCount val="1"/>
            <c:pt idx="0">
              <c:v>Nombre d'abonnés à internet large bande selon le débit de transmission (descendant)</c:v>
            </c:pt>
          </c:strCache>
        </c:strRef>
      </c:tx>
      <c:layout>
        <c:manualLayout>
          <c:xMode val="edge"/>
          <c:yMode val="edge"/>
          <c:x val="0.14251714023772238"/>
          <c:y val="1.25454546352573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7358819902484657E-2"/>
          <c:y val="0.14062775231404276"/>
          <c:w val="0.72776250976716794"/>
          <c:h val="0.735605202116"/>
        </c:manualLayout>
      </c:layout>
      <c:barChart>
        <c:barDir val="col"/>
        <c:grouping val="percentStacked"/>
        <c:varyColors val="0"/>
        <c:ser>
          <c:idx val="0"/>
          <c:order val="0"/>
          <c:tx>
            <c:strRef>
              <c:f>'Tab_SF8 masqué'!$A$6</c:f>
              <c:strCache>
                <c:ptCount val="1"/>
                <c:pt idx="0">
                  <c:v> &lt; 2 Mbit/s</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masqué'!$B$6:$R$6</c:f>
              <c:numCache>
                <c:formatCode>#,##0</c:formatCode>
                <c:ptCount val="17"/>
                <c:pt idx="0">
                  <c:v>453424</c:v>
                </c:pt>
                <c:pt idx="1">
                  <c:v>517082</c:v>
                </c:pt>
                <c:pt idx="2">
                  <c:v>527206</c:v>
                </c:pt>
                <c:pt idx="3">
                  <c:v>456328</c:v>
                </c:pt>
                <c:pt idx="4">
                  <c:v>409044</c:v>
                </c:pt>
                <c:pt idx="5">
                  <c:v>170817</c:v>
                </c:pt>
                <c:pt idx="6">
                  <c:v>210940</c:v>
                </c:pt>
                <c:pt idx="7">
                  <c:v>241646</c:v>
                </c:pt>
                <c:pt idx="8">
                  <c:v>93317</c:v>
                </c:pt>
                <c:pt idx="9">
                  <c:v>15316</c:v>
                </c:pt>
                <c:pt idx="10">
                  <c:v>3557</c:v>
                </c:pt>
                <c:pt idx="11">
                  <c:v>4187</c:v>
                </c:pt>
                <c:pt idx="12">
                  <c:v>1898</c:v>
                </c:pt>
                <c:pt idx="13">
                  <c:v>4146</c:v>
                </c:pt>
                <c:pt idx="14">
                  <c:v>4922</c:v>
                </c:pt>
                <c:pt idx="15">
                  <c:v>0</c:v>
                </c:pt>
                <c:pt idx="16">
                  <c:v>0</c:v>
                </c:pt>
              </c:numCache>
            </c:numRef>
          </c:val>
          <c:extLst>
            <c:ext xmlns:c16="http://schemas.microsoft.com/office/drawing/2014/chart" uri="{C3380CC4-5D6E-409C-BE32-E72D297353CC}">
              <c16:uniqueId val="{00000000-C8B4-4684-A343-FCA559BF169B}"/>
            </c:ext>
          </c:extLst>
        </c:ser>
        <c:ser>
          <c:idx val="1"/>
          <c:order val="1"/>
          <c:tx>
            <c:strRef>
              <c:f>'Tab_SF8 masqué'!$A$7</c:f>
              <c:strCache>
                <c:ptCount val="1"/>
                <c:pt idx="0">
                  <c:v> ≥ 2 Mbit/s et &lt; 10 Mbit/s</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masqué'!$B$7:$R$7</c:f>
              <c:numCache>
                <c:formatCode>#,##0</c:formatCode>
                <c:ptCount val="17"/>
                <c:pt idx="0">
                  <c:v>1780755</c:v>
                </c:pt>
                <c:pt idx="1">
                  <c:v>1454100</c:v>
                </c:pt>
                <c:pt idx="2">
                  <c:v>1440444</c:v>
                </c:pt>
                <c:pt idx="3">
                  <c:v>1273196</c:v>
                </c:pt>
                <c:pt idx="4">
                  <c:v>973281</c:v>
                </c:pt>
                <c:pt idx="5">
                  <c:v>724907</c:v>
                </c:pt>
                <c:pt idx="6">
                  <c:v>765641</c:v>
                </c:pt>
                <c:pt idx="7">
                  <c:v>689762</c:v>
                </c:pt>
                <c:pt idx="8">
                  <c:v>482458</c:v>
                </c:pt>
                <c:pt idx="9">
                  <c:v>234280</c:v>
                </c:pt>
                <c:pt idx="10">
                  <c:v>176695</c:v>
                </c:pt>
                <c:pt idx="11">
                  <c:v>133015</c:v>
                </c:pt>
                <c:pt idx="12">
                  <c:v>47030</c:v>
                </c:pt>
                <c:pt idx="13">
                  <c:v>34161</c:v>
                </c:pt>
                <c:pt idx="14">
                  <c:v>25994</c:v>
                </c:pt>
                <c:pt idx="15">
                  <c:v>0</c:v>
                </c:pt>
                <c:pt idx="16">
                  <c:v>0</c:v>
                </c:pt>
              </c:numCache>
            </c:numRef>
          </c:val>
          <c:extLst>
            <c:ext xmlns:c16="http://schemas.microsoft.com/office/drawing/2014/chart" uri="{C3380CC4-5D6E-409C-BE32-E72D297353CC}">
              <c16:uniqueId val="{00000001-C8B4-4684-A343-FCA559BF169B}"/>
            </c:ext>
          </c:extLst>
        </c:ser>
        <c:ser>
          <c:idx val="2"/>
          <c:order val="2"/>
          <c:tx>
            <c:strRef>
              <c:f>'Tab_SF8 masqué'!$A$9</c:f>
              <c:strCache>
                <c:ptCount val="1"/>
                <c:pt idx="0">
                  <c:v> ≥ 10 Mbit/s et &lt; 30 Mbit/s</c:v>
                </c:pt>
              </c:strCache>
            </c:strRef>
          </c:tx>
          <c:spPr>
            <a:blipFill dpi="0" rotWithShape="1">
              <a:blip xmlns:r="http://schemas.openxmlformats.org/officeDocument/2006/relationships" r:embed="rId5">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masqué'!$B$9:$R$9</c:f>
              <c:numCache>
                <c:formatCode>#,##0</c:formatCode>
                <c:ptCount val="17"/>
                <c:pt idx="5">
                  <c:v>1447775</c:v>
                </c:pt>
                <c:pt idx="6">
                  <c:v>1197500.5760986186</c:v>
                </c:pt>
                <c:pt idx="7">
                  <c:v>1289278</c:v>
                </c:pt>
                <c:pt idx="8">
                  <c:v>1462624</c:v>
                </c:pt>
                <c:pt idx="9">
                  <c:v>394178</c:v>
                </c:pt>
                <c:pt idx="10">
                  <c:v>288889</c:v>
                </c:pt>
                <c:pt idx="11">
                  <c:v>264691</c:v>
                </c:pt>
                <c:pt idx="12">
                  <c:v>276178</c:v>
                </c:pt>
                <c:pt idx="13">
                  <c:v>202002</c:v>
                </c:pt>
                <c:pt idx="14">
                  <c:v>171479</c:v>
                </c:pt>
                <c:pt idx="15">
                  <c:v>100156</c:v>
                </c:pt>
                <c:pt idx="16">
                  <c:v>83045</c:v>
                </c:pt>
              </c:numCache>
            </c:numRef>
          </c:val>
          <c:extLst>
            <c:ext xmlns:c16="http://schemas.microsoft.com/office/drawing/2014/chart" uri="{C3380CC4-5D6E-409C-BE32-E72D297353CC}">
              <c16:uniqueId val="{00000002-C8B4-4684-A343-FCA559BF169B}"/>
            </c:ext>
          </c:extLst>
        </c:ser>
        <c:ser>
          <c:idx val="3"/>
          <c:order val="3"/>
          <c:tx>
            <c:strRef>
              <c:f>'Tab_SF8 masqué'!$A$10</c:f>
              <c:strCache>
                <c:ptCount val="1"/>
                <c:pt idx="0">
                  <c:v> ≥ 30 Mbit/s et &lt; 100 Mbit/s</c:v>
                </c:pt>
              </c:strCache>
            </c:strRef>
          </c:tx>
          <c:spPr>
            <a:blipFill dpi="0" rotWithShape="1">
              <a:blip xmlns:r="http://schemas.openxmlformats.org/officeDocument/2006/relationships" r:embed="rId6">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masqué'!$B$10:$R$10</c:f>
              <c:numCache>
                <c:formatCode>#,##0</c:formatCode>
                <c:ptCount val="17"/>
                <c:pt idx="5">
                  <c:v>878710</c:v>
                </c:pt>
                <c:pt idx="6">
                  <c:v>727814.42390138132</c:v>
                </c:pt>
                <c:pt idx="7">
                  <c:v>626930</c:v>
                </c:pt>
                <c:pt idx="8">
                  <c:v>833171</c:v>
                </c:pt>
                <c:pt idx="9">
                  <c:v>1482701</c:v>
                </c:pt>
                <c:pt idx="10">
                  <c:v>1367930</c:v>
                </c:pt>
                <c:pt idx="11">
                  <c:v>1086353</c:v>
                </c:pt>
                <c:pt idx="12">
                  <c:v>843538</c:v>
                </c:pt>
                <c:pt idx="13">
                  <c:v>563002</c:v>
                </c:pt>
                <c:pt idx="14">
                  <c:v>397750</c:v>
                </c:pt>
                <c:pt idx="15">
                  <c:v>453629</c:v>
                </c:pt>
                <c:pt idx="16">
                  <c:v>338741</c:v>
                </c:pt>
              </c:numCache>
            </c:numRef>
          </c:val>
          <c:extLst>
            <c:ext xmlns:c16="http://schemas.microsoft.com/office/drawing/2014/chart" uri="{C3380CC4-5D6E-409C-BE32-E72D297353CC}">
              <c16:uniqueId val="{00000003-C8B4-4684-A343-FCA559BF169B}"/>
            </c:ext>
          </c:extLst>
        </c:ser>
        <c:ser>
          <c:idx val="4"/>
          <c:order val="4"/>
          <c:tx>
            <c:strRef>
              <c:f>'Tab_SF8 masqué'!$A$11</c:f>
              <c:strCache>
                <c:ptCount val="1"/>
                <c:pt idx="0">
                  <c:v> ≥ 10 Mbit/s et &lt; 100 Mbit/s</c:v>
                </c:pt>
              </c:strCache>
            </c:strRef>
          </c:tx>
          <c:spPr>
            <a:solidFill>
              <a:schemeClr val="accent1"/>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masqué'!$B$11:$R$11</c:f>
              <c:numCache>
                <c:formatCode>#,##0</c:formatCode>
                <c:ptCount val="17"/>
                <c:pt idx="0">
                  <c:v>201103</c:v>
                </c:pt>
                <c:pt idx="1">
                  <c:v>683577</c:v>
                </c:pt>
                <c:pt idx="2">
                  <c:v>906303</c:v>
                </c:pt>
                <c:pt idx="3">
                  <c:v>1257927</c:v>
                </c:pt>
                <c:pt idx="4">
                  <c:v>1703405</c:v>
                </c:pt>
                <c:pt idx="14" formatCode="General">
                  <c:v>0</c:v>
                </c:pt>
                <c:pt idx="15" formatCode="General">
                  <c:v>0</c:v>
                </c:pt>
                <c:pt idx="16" formatCode="General">
                  <c:v>0</c:v>
                </c:pt>
              </c:numCache>
            </c:numRef>
          </c:val>
          <c:extLst>
            <c:ext xmlns:c16="http://schemas.microsoft.com/office/drawing/2014/chart" uri="{C3380CC4-5D6E-409C-BE32-E72D297353CC}">
              <c16:uniqueId val="{00000004-C8B4-4684-A343-FCA559BF169B}"/>
            </c:ext>
          </c:extLst>
        </c:ser>
        <c:ser>
          <c:idx val="5"/>
          <c:order val="5"/>
          <c:tx>
            <c:strRef>
              <c:f>'Tab_SF8 masqué'!$A$12</c:f>
              <c:strCache>
                <c:ptCount val="1"/>
                <c:pt idx="0">
                  <c:v> ≥ 100 Mbit/s et &lt; 1 Gbit/s</c:v>
                </c:pt>
              </c:strCache>
            </c:strRef>
          </c:tx>
          <c:spPr>
            <a:blipFill dpi="0" rotWithShape="1">
              <a:blip xmlns:r="http://schemas.openxmlformats.org/officeDocument/2006/relationships" r:embed="rId7">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masqué'!$B$12:$R$12</c:f>
              <c:numCache>
                <c:formatCode>#,##0</c:formatCode>
                <c:ptCount val="17"/>
                <c:pt idx="0">
                  <c:v>3883</c:v>
                </c:pt>
                <c:pt idx="1">
                  <c:v>2122</c:v>
                </c:pt>
                <c:pt idx="2">
                  <c:v>5825</c:v>
                </c:pt>
                <c:pt idx="3">
                  <c:v>60259</c:v>
                </c:pt>
                <c:pt idx="4">
                  <c:v>118241</c:v>
                </c:pt>
                <c:pt idx="5">
                  <c:v>213520</c:v>
                </c:pt>
                <c:pt idx="6">
                  <c:v>631647</c:v>
                </c:pt>
                <c:pt idx="7">
                  <c:v>849826</c:v>
                </c:pt>
                <c:pt idx="8">
                  <c:v>898735</c:v>
                </c:pt>
                <c:pt idx="9">
                  <c:v>1785679</c:v>
                </c:pt>
                <c:pt idx="10">
                  <c:v>1575224</c:v>
                </c:pt>
                <c:pt idx="11">
                  <c:v>1957752</c:v>
                </c:pt>
                <c:pt idx="12">
                  <c:v>2212175</c:v>
                </c:pt>
                <c:pt idx="13">
                  <c:v>2478886</c:v>
                </c:pt>
                <c:pt idx="14">
                  <c:v>2556876</c:v>
                </c:pt>
                <c:pt idx="15">
                  <c:v>2462220</c:v>
                </c:pt>
                <c:pt idx="16">
                  <c:v>2484499</c:v>
                </c:pt>
              </c:numCache>
            </c:numRef>
          </c:val>
          <c:extLst>
            <c:ext xmlns:c16="http://schemas.microsoft.com/office/drawing/2014/chart" uri="{C3380CC4-5D6E-409C-BE32-E72D297353CC}">
              <c16:uniqueId val="{00000005-C8B4-4684-A343-FCA559BF169B}"/>
            </c:ext>
          </c:extLst>
        </c:ser>
        <c:ser>
          <c:idx val="7"/>
          <c:order val="6"/>
          <c:tx>
            <c:strRef>
              <c:f>'Tab_SF8 masqué'!$A$15</c:f>
              <c:strCache>
                <c:ptCount val="1"/>
                <c:pt idx="0">
                  <c:v> ≥ 10 Gbit/s</c:v>
                </c:pt>
              </c:strCache>
            </c:strRef>
          </c:tx>
          <c:spPr>
            <a:solidFill>
              <a:schemeClr val="accent2">
                <a:lumMod val="60000"/>
              </a:schemeClr>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masqué'!$B$15:$R$15</c:f>
              <c:numCache>
                <c:formatCode>#,##0</c:formatCode>
                <c:ptCount val="17"/>
                <c:pt idx="14">
                  <c:v>0</c:v>
                </c:pt>
                <c:pt idx="15">
                  <c:v>926926</c:v>
                </c:pt>
                <c:pt idx="16">
                  <c:v>1088324</c:v>
                </c:pt>
              </c:numCache>
            </c:numRef>
          </c:val>
          <c:extLst>
            <c:ext xmlns:c16="http://schemas.microsoft.com/office/drawing/2014/chart" uri="{C3380CC4-5D6E-409C-BE32-E72D297353CC}">
              <c16:uniqueId val="{00000001-0196-4EE1-9AD6-81D29E21CF75}"/>
            </c:ext>
          </c:extLst>
        </c:ser>
        <c:ser>
          <c:idx val="6"/>
          <c:order val="7"/>
          <c:tx>
            <c:strRef>
              <c:f>'Tab_SF8 masqué'!$A$16</c:f>
              <c:strCache>
                <c:ptCount val="1"/>
                <c:pt idx="0">
                  <c:v>Débit inconnu</c:v>
                </c:pt>
              </c:strCache>
            </c:strRef>
          </c:tx>
          <c:spPr>
            <a:solidFill>
              <a:schemeClr val="accent1">
                <a:lumMod val="60000"/>
              </a:schemeClr>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masqué'!$B$16:$R$16</c:f>
              <c:numCache>
                <c:formatCode>#,##0</c:formatCode>
                <c:ptCount val="17"/>
                <c:pt idx="0">
                  <c:v>111797</c:v>
                </c:pt>
                <c:pt idx="1">
                  <c:v>77176</c:v>
                </c:pt>
                <c:pt idx="2">
                  <c:v>27166</c:v>
                </c:pt>
                <c:pt idx="3">
                  <c:v>25976</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6-C8B4-4684-A343-FCA559BF169B}"/>
            </c:ext>
          </c:extLst>
        </c:ser>
        <c:dLbls>
          <c:showLegendKey val="0"/>
          <c:showVal val="0"/>
          <c:showCatName val="0"/>
          <c:showSerName val="0"/>
          <c:showPercent val="0"/>
          <c:showBubbleSize val="0"/>
        </c:dLbls>
        <c:gapWidth val="70"/>
        <c:overlap val="100"/>
        <c:axId val="313674760"/>
        <c:axId val="313675152"/>
      </c:barChart>
      <c:catAx>
        <c:axId val="3136747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98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fr-FR"/>
          </a:p>
        </c:txPr>
        <c:crossAx val="313675152"/>
        <c:crosses val="autoZero"/>
        <c:auto val="1"/>
        <c:lblAlgn val="ctr"/>
        <c:lblOffset val="50"/>
        <c:noMultiLvlLbl val="0"/>
      </c:catAx>
      <c:valAx>
        <c:axId val="313675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313674760"/>
        <c:crosses val="autoZero"/>
        <c:crossBetween val="between"/>
      </c:valAx>
      <c:spPr>
        <a:noFill/>
        <a:ln>
          <a:noFill/>
        </a:ln>
        <a:effectLst/>
      </c:spPr>
    </c:plotArea>
    <c:legend>
      <c:legendPos val="r"/>
      <c:layout>
        <c:manualLayout>
          <c:xMode val="edge"/>
          <c:yMode val="edge"/>
          <c:x val="0.80894559727776816"/>
          <c:y val="0.13931783000883766"/>
          <c:w val="0.14600989023154234"/>
          <c:h val="0.77654625325428361"/>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rotection>
    <c:chartObject val="0"/>
    <c:data val="0"/>
    <c:formatting val="0"/>
    <c:selection val="0"/>
    <c:userInterface val="0"/>
  </c:protection>
  <c:chart>
    <c:title>
      <c:tx>
        <c:strRef>
          <c:f>desc!$G$137</c:f>
          <c:strCache>
            <c:ptCount val="1"/>
            <c:pt idx="0">
              <c:v>Parts de marché en % au 31.12.</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B4-4EB1-85B6-8BD3B062BB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E5B4-4EB1-85B6-8BD3B062BB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E5B4-4EB1-85B6-8BD3B062BB3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E5B4-4EB1-85B6-8BD3B062BB3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E5B4-4EB1-85B6-8BD3B062BB3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E1EE-46FA-8620-968781F2FB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0C1-4CE2-8339-6D3E02D02BB1}"/>
              </c:ext>
            </c:extLst>
          </c:dPt>
          <c:dLbls>
            <c:dLbl>
              <c:idx val="1"/>
              <c:layout>
                <c:manualLayout>
                  <c:x val="-3.4883234201443521E-2"/>
                  <c:y val="-8.8697872598503105E-2"/>
                </c:manualLayout>
              </c:layout>
              <c:dLblPos val="bestFit"/>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5-E5B4-4EB1-85B6-8BD3B062BB35}"/>
                </c:ext>
              </c:extLst>
            </c:dLbl>
            <c:dLbl>
              <c:idx val="5"/>
              <c:layout>
                <c:manualLayout>
                  <c:x val="-6.9454196224648735E-3"/>
                  <c:y val="3.1168905652118453E-2"/>
                </c:manualLayout>
              </c:layout>
              <c:dLblPos val="bestFit"/>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D-E1EE-46FA-8620-968781F2FBE6}"/>
                </c:ext>
              </c:extLst>
            </c:dLbl>
            <c:dLbl>
              <c:idx val="6"/>
              <c:dLblPos val="outEnd"/>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D-30C1-4CE2-8339-6D3E02D02BB1}"/>
                </c:ext>
              </c:extLst>
            </c:dLbl>
            <c:spPr>
              <a:noFill/>
              <a:ln>
                <a:noFill/>
              </a:ln>
              <a:effectLst/>
            </c:spPr>
            <c:txPr>
              <a:bodyPr rot="0" spcFirstLastPara="1" vertOverflow="overflow" horzOverflow="overflow" vert="horz" wrap="square" lIns="38100" tIns="19050" rIns="38100" bIns="19050" anchor="ctr" anchorCtr="1">
                <a:noAutofit/>
              </a:bodyPr>
              <a:lstStyle/>
              <a:p>
                <a:pPr>
                  <a:defRPr sz="1200" b="1" i="0" u="none" strike="noStrike" kern="1200" baseline="0">
                    <a:ln>
                      <a:noFill/>
                    </a:ln>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Tab_SF8PM!$A$5:$A$12</c15:sqref>
                  </c15:fullRef>
                </c:ext>
              </c:extLst>
              <c:f>(Tab_SF8PM!$A$5,Tab_SF8PM!$A$7:$A$12)</c:f>
              <c:strCache>
                <c:ptCount val="7"/>
                <c:pt idx="0">
                  <c:v>Swisscom AG</c:v>
                </c:pt>
                <c:pt idx="1">
                  <c:v>Sunrise Sàrl</c:v>
                </c:pt>
                <c:pt idx="2">
                  <c:v>Salt</c:v>
                </c:pt>
                <c:pt idx="3">
                  <c:v>Quickline SA</c:v>
                </c:pt>
                <c:pt idx="4">
                  <c:v>Iway SA</c:v>
                </c:pt>
                <c:pt idx="5">
                  <c:v>green.ch SA</c:v>
                </c:pt>
                <c:pt idx="6">
                  <c:v>Autres</c:v>
                </c:pt>
              </c:strCache>
            </c:strRef>
          </c:cat>
          <c:val>
            <c:numRef>
              <c:extLst>
                <c:ext xmlns:c15="http://schemas.microsoft.com/office/drawing/2012/chart" uri="{02D57815-91ED-43cb-92C2-25804820EDAC}">
                  <c15:fullRef>
                    <c15:sqref>Tab_SF8PM!$R$5:$R$12</c15:sqref>
                  </c15:fullRef>
                </c:ext>
              </c:extLst>
              <c:f>(Tab_SF8PM!$R$5,Tab_SF8PM!$R$7:$R$12)</c:f>
              <c:numCache>
                <c:formatCode>0.0%</c:formatCode>
                <c:ptCount val="7"/>
                <c:pt idx="0">
                  <c:v>0.47239780058481995</c:v>
                </c:pt>
                <c:pt idx="1">
                  <c:v>0.279818329228322</c:v>
                </c:pt>
                <c:pt idx="2">
                  <c:v>5.9784592566407002E-2</c:v>
                </c:pt>
                <c:pt idx="3">
                  <c:v>4.5062747117206099E-2</c:v>
                </c:pt>
                <c:pt idx="4">
                  <c:v>1.8581580858478899E-2</c:v>
                </c:pt>
                <c:pt idx="5">
                  <c:v>1.0394532585849801E-2</c:v>
                </c:pt>
                <c:pt idx="6">
                  <c:v>0.11396041705891613</c:v>
                </c:pt>
              </c:numCache>
            </c:numRef>
          </c:val>
          <c:extLst>
            <c:ext xmlns:c15="http://schemas.microsoft.com/office/drawing/2012/chart" uri="{02D57815-91ED-43cb-92C2-25804820EDAC}">
              <c15:categoryFilterExceptions>
                <c15:categoryFilterException>
                  <c15:sqref>Tab_SF8PM!$R$6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E-E5B4-4EB1-85B6-8BD3B062BB3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ique10"/>
  <sheetViews>
    <sheetView zoomScale="90" workbookViewId="0"/>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ique11"/>
  <sheetViews>
    <sheetView zoomScale="90" workbookViewId="0"/>
  </sheetViews>
  <sheetProtection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m1"/>
  <sheetViews>
    <sheetView workbookViewId="0"/>
  </sheetViews>
  <sheetProtection content="1" objects="1"/>
  <pageMargins left="0.7" right="0.7" top="0.78740157499999996" bottom="0.78740157499999996" header="0.3" footer="0.3"/>
  <drawing r:id="rId1"/>
</chartsheet>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209550</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640080</xdr:colOff>
      <xdr:row>1</xdr:row>
      <xdr:rowOff>60960</xdr:rowOff>
    </xdr:from>
    <xdr:to>
      <xdr:col>2</xdr:col>
      <xdr:colOff>243840</xdr:colOff>
      <xdr:row>6</xdr:row>
      <xdr:rowOff>137160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40080" y="228600"/>
          <a:ext cx="6004560" cy="531114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28452" cy="6092976"/>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0.13844</cdr:x>
      <cdr:y>0.7645</cdr:y>
    </cdr:from>
    <cdr:to>
      <cdr:x>0.28693</cdr:x>
      <cdr:y>0.86036</cdr:y>
    </cdr:to>
    <cdr:sp macro="" textlink="">
      <cdr:nvSpPr>
        <cdr:cNvPr id="2" name="ZoneTexte 1"/>
        <cdr:cNvSpPr txBox="1"/>
      </cdr:nvSpPr>
      <cdr:spPr>
        <a:xfrm xmlns:a="http://schemas.openxmlformats.org/drawingml/2006/main">
          <a:off x="1286774" y="4643887"/>
          <a:ext cx="1380226" cy="582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0.08556</cdr:x>
      <cdr:y>0.74326</cdr:y>
    </cdr:from>
    <cdr:to>
      <cdr:x>0.29592</cdr:x>
      <cdr:y>0.8119</cdr:y>
    </cdr:to>
    <cdr:sp macro="" textlink="desc!$E$139">
      <cdr:nvSpPr>
        <cdr:cNvPr id="3" name="ZoneTexte 2"/>
        <cdr:cNvSpPr txBox="1"/>
      </cdr:nvSpPr>
      <cdr:spPr>
        <a:xfrm xmlns:a="http://schemas.openxmlformats.org/drawingml/2006/main">
          <a:off x="795361" y="4512034"/>
          <a:ext cx="1955590" cy="416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8DB90B7-119E-4C8A-9F3E-80B28A84AB3F}" type="TxLink">
            <a:rPr lang="en-US" sz="1600" b="0" i="0" u="none" strike="noStrike">
              <a:solidFill>
                <a:srgbClr val="000000"/>
              </a:solidFill>
              <a:latin typeface="Arial"/>
              <a:cs typeface="Arial"/>
            </a:rPr>
            <a:pPr/>
            <a:t>RTPC ou RNIS</a:t>
          </a:fld>
          <a:endParaRPr lang="en-US" sz="4800"/>
        </a:p>
      </cdr:txBody>
    </cdr:sp>
  </cdr:relSizeAnchor>
  <cdr:relSizeAnchor xmlns:cdr="http://schemas.openxmlformats.org/drawingml/2006/chartDrawing">
    <cdr:from>
      <cdr:x>0.71156</cdr:x>
      <cdr:y>0.69958</cdr:y>
    </cdr:from>
    <cdr:to>
      <cdr:x>0.88944</cdr:x>
      <cdr:y>0.77651</cdr:y>
    </cdr:to>
    <cdr:sp macro="" textlink="desc!$E$140">
      <cdr:nvSpPr>
        <cdr:cNvPr id="4" name="ZoneTexte 3"/>
        <cdr:cNvSpPr txBox="1"/>
      </cdr:nvSpPr>
      <cdr:spPr>
        <a:xfrm xmlns:a="http://schemas.openxmlformats.org/drawingml/2006/main">
          <a:off x="6614904" y="4246880"/>
          <a:ext cx="1653644" cy="4670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AF50C2F-33BC-4352-B5B6-F999AB73F6DE}" type="TxLink">
            <a:rPr lang="en-US" sz="1600" b="0" i="0" u="none" strike="noStrike">
              <a:solidFill>
                <a:srgbClr val="000000"/>
              </a:solidFill>
              <a:latin typeface="Arial"/>
              <a:cs typeface="Arial"/>
            </a:rPr>
            <a:pPr/>
            <a:t>Cable-modem</a:t>
          </a:fld>
          <a:endParaRPr lang="en-US" sz="4800"/>
        </a:p>
      </cdr:txBody>
    </cdr:sp>
  </cdr:relSizeAnchor>
  <cdr:relSizeAnchor xmlns:cdr="http://schemas.openxmlformats.org/drawingml/2006/chartDrawing">
    <cdr:from>
      <cdr:x>0.46945</cdr:x>
      <cdr:y>0.4923</cdr:y>
    </cdr:from>
    <cdr:to>
      <cdr:x>0.54679</cdr:x>
      <cdr:y>0.55147</cdr:y>
    </cdr:to>
    <cdr:sp macro="" textlink="desc!$E$141">
      <cdr:nvSpPr>
        <cdr:cNvPr id="5" name="ZoneTexte 4"/>
        <cdr:cNvSpPr txBox="1"/>
      </cdr:nvSpPr>
      <cdr:spPr>
        <a:xfrm xmlns:a="http://schemas.openxmlformats.org/drawingml/2006/main">
          <a:off x="4363497" y="2990469"/>
          <a:ext cx="718872" cy="359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AE45045-6099-496F-A088-ED4588BEEDCE}" type="TxLink">
            <a:rPr lang="en-US" sz="1600" b="0" i="0" u="none" strike="noStrike" baseline="0">
              <a:solidFill>
                <a:srgbClr val="000000"/>
              </a:solidFill>
              <a:latin typeface="Arial"/>
              <a:cs typeface="Arial"/>
            </a:rPr>
            <a:pPr/>
            <a:t>DSL</a:t>
          </a:fld>
          <a:endParaRPr lang="en-US" sz="5400"/>
        </a:p>
      </cdr:txBody>
    </cdr:sp>
  </cdr:relSizeAnchor>
  <cdr:relSizeAnchor xmlns:cdr="http://schemas.openxmlformats.org/drawingml/2006/chartDrawing">
    <cdr:from>
      <cdr:x>0.76726</cdr:x>
      <cdr:y>0.23254</cdr:y>
    </cdr:from>
    <cdr:to>
      <cdr:x>0.91962</cdr:x>
      <cdr:y>0.29053</cdr:y>
    </cdr:to>
    <cdr:sp macro="" textlink="desc!$E$142">
      <cdr:nvSpPr>
        <cdr:cNvPr id="6" name="ZoneTexte 5"/>
        <cdr:cNvSpPr txBox="1"/>
      </cdr:nvSpPr>
      <cdr:spPr>
        <a:xfrm xmlns:a="http://schemas.openxmlformats.org/drawingml/2006/main">
          <a:off x="7132764" y="1411642"/>
          <a:ext cx="1416399" cy="3520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75668D6-2C39-4EB7-80E9-DA640A7B624E}" type="TxLink">
            <a:rPr lang="en-US" sz="1600" b="0" i="0" u="none" strike="noStrike">
              <a:solidFill>
                <a:srgbClr val="000000"/>
              </a:solidFill>
              <a:latin typeface="Arial"/>
              <a:cs typeface="Arial"/>
            </a:rPr>
            <a:pPr/>
            <a:t>Fibre optique</a:t>
          </a:fld>
          <a:endParaRPr lang="en-US" sz="4800"/>
        </a:p>
      </cdr:txBody>
    </cdr:sp>
  </cdr:relSizeAnchor>
  <cdr:relSizeAnchor xmlns:cdr="http://schemas.openxmlformats.org/drawingml/2006/chartDrawing">
    <cdr:from>
      <cdr:x>0.19258</cdr:x>
      <cdr:y>0.32071</cdr:y>
    </cdr:from>
    <cdr:to>
      <cdr:x>0.28848</cdr:x>
      <cdr:y>0.37042</cdr:y>
    </cdr:to>
    <cdr:sp macro="" textlink="desc!$E$143">
      <cdr:nvSpPr>
        <cdr:cNvPr id="7" name="ZoneTexte 6"/>
        <cdr:cNvSpPr txBox="1"/>
      </cdr:nvSpPr>
      <cdr:spPr>
        <a:xfrm xmlns:a="http://schemas.openxmlformats.org/drawingml/2006/main">
          <a:off x="1790017" y="1948116"/>
          <a:ext cx="891360" cy="3019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A61C032-002A-49C4-B93F-CEE3C7766329}" type="TxLink">
            <a:rPr lang="en-US" sz="1600" b="0" i="0" u="none" strike="noStrike">
              <a:solidFill>
                <a:srgbClr val="000000"/>
              </a:solidFill>
              <a:latin typeface="Arial"/>
              <a:cs typeface="Arial"/>
            </a:rPr>
            <a:pPr/>
            <a:t>Autres</a:t>
          </a:fld>
          <a:endParaRPr lang="en-US" sz="4800"/>
        </a:p>
      </cdr:txBody>
    </cdr:sp>
  </cdr:relSizeAnchor>
  <cdr:relSizeAnchor xmlns:cdr="http://schemas.openxmlformats.org/drawingml/2006/chartDrawing">
    <cdr:from>
      <cdr:x>0</cdr:x>
      <cdr:y>0.04379</cdr:y>
    </cdr:from>
    <cdr:to>
      <cdr:x>0.13534</cdr:x>
      <cdr:y>0.09467</cdr:y>
    </cdr:to>
    <cdr:sp macro="" textlink="desc!$E$144">
      <cdr:nvSpPr>
        <cdr:cNvPr id="8" name="ZoneTexte 7"/>
        <cdr:cNvSpPr txBox="1"/>
      </cdr:nvSpPr>
      <cdr:spPr>
        <a:xfrm xmlns:a="http://schemas.openxmlformats.org/drawingml/2006/main">
          <a:off x="0" y="265999"/>
          <a:ext cx="1258019" cy="309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464B9F4-215B-4720-985D-4B2A63CD9EB4}" type="TxLink">
            <a:rPr lang="en-US" sz="1400" b="0" i="0" u="none" strike="noStrike">
              <a:solidFill>
                <a:srgbClr val="000000"/>
              </a:solidFill>
              <a:latin typeface="Arial"/>
              <a:cs typeface="Arial"/>
            </a:rPr>
            <a:pPr/>
            <a:t>En milliers</a:t>
          </a:fld>
          <a:endParaRPr lang="en-US" sz="14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295086" cy="6076293"/>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28452" cy="6092976"/>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23"/>
  <sheetViews>
    <sheetView showGridLines="0" showRowColHeaders="0" tabSelected="1" zoomScaleNormal="100" workbookViewId="0">
      <selection activeCell="C128" sqref="C128:C129"/>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2.5703125" style="4" customWidth="1"/>
    <col min="9" max="16384" width="11.5703125" style="4"/>
  </cols>
  <sheetData>
    <row r="7" spans="2:15" ht="12" customHeight="1" x14ac:dyDescent="0.2">
      <c r="B7" s="75" t="s">
        <v>112</v>
      </c>
    </row>
    <row r="8" spans="2:15" ht="12" customHeight="1" x14ac:dyDescent="0.2">
      <c r="B8" s="75" t="s">
        <v>113</v>
      </c>
    </row>
    <row r="9" spans="2:15" ht="12" customHeight="1" x14ac:dyDescent="0.2">
      <c r="B9" s="75" t="s">
        <v>114</v>
      </c>
    </row>
    <row r="10" spans="2:15" ht="12" customHeight="1" x14ac:dyDescent="0.2">
      <c r="B10" s="76" t="s">
        <v>115</v>
      </c>
    </row>
    <row r="11" spans="2:15" x14ac:dyDescent="0.2">
      <c r="B11" s="77"/>
    </row>
    <row r="12" spans="2:15" ht="18" x14ac:dyDescent="0.2">
      <c r="B12" s="78" t="str">
        <f>IF(desc!$B$1=1,desc!$A$6,IF(desc!$B$1=2,desc!$B$6,IF(desc!$B$1=3,desc!$C$6,desc!$D$6)))</f>
        <v xml:space="preserve">Les Internet Service Providers et Services de capacités de transmission </v>
      </c>
      <c r="C12" s="79"/>
      <c r="D12" s="80"/>
    </row>
    <row r="13" spans="2:15" x14ac:dyDescent="0.2">
      <c r="B13" s="80"/>
      <c r="C13" s="79"/>
      <c r="D13" s="80"/>
    </row>
    <row r="14" spans="2:15" ht="15.75" x14ac:dyDescent="0.2">
      <c r="B14" s="81"/>
      <c r="C14" s="82" t="str">
        <f>IF(desc!$B$1=1,desc!$A$7,IF(desc!$B$1=2,desc!$B$7,IF(desc!$B$1=3,desc!$C$7,desc!$D$7)))</f>
        <v>1. Services sur réseau fixe</v>
      </c>
      <c r="D14" s="82"/>
    </row>
    <row r="15" spans="2:15" ht="15.6" customHeight="1" x14ac:dyDescent="0.2">
      <c r="B15" s="80"/>
      <c r="C15" s="83"/>
      <c r="D15" s="84" t="str">
        <f>IF(desc!$B$1=1,desc!$A$8,IF(desc!$B$1=2,desc!$B$8,IF(desc!$B$1=3,desc!$C$8,desc!$D$8)))</f>
        <v>1.1 Répartition des abonnés à internet selon le type de raccordements (SF7)</v>
      </c>
      <c r="E15" s="85"/>
      <c r="F15" s="85"/>
      <c r="G15" s="85"/>
      <c r="H15" s="85"/>
      <c r="I15" s="85"/>
      <c r="J15" s="85"/>
      <c r="K15" s="85"/>
      <c r="L15" s="85"/>
    </row>
    <row r="16" spans="2:15" ht="15.6" customHeight="1" x14ac:dyDescent="0.2">
      <c r="B16" s="80"/>
      <c r="C16" s="83"/>
      <c r="D16" s="84" t="str">
        <f>IF(desc!$B$1=1,desc!$A$9,IF(desc!$B$1=2,desc!$B$9,IF(desc!$B$1=3,desc!$C$9,desc!$D$9)))</f>
        <v>1.2 Répartition des abonnés à internet large bande selon le type de raccordements et selon la largeur de bande (SF8)</v>
      </c>
      <c r="E16" s="86"/>
      <c r="F16" s="86"/>
      <c r="G16" s="86"/>
      <c r="H16" s="86"/>
      <c r="I16" s="86"/>
      <c r="J16" s="86"/>
      <c r="K16" s="86"/>
      <c r="L16" s="86"/>
      <c r="M16" s="86"/>
      <c r="N16" s="86"/>
      <c r="O16" s="86"/>
    </row>
    <row r="17" spans="2:12" ht="15.6" customHeight="1" x14ac:dyDescent="0.2">
      <c r="B17" s="80"/>
      <c r="C17" s="83"/>
      <c r="D17" s="84" t="str">
        <f>IF(desc!$B$1=1,desc!$A$10,IF(desc!$B$1=2,desc!$B$10,IF(desc!$B$1=3,desc!$C$10,desc!$D$10)))</f>
        <v>1.3 Parts de marché selon le nombre d’abonnés à internet large bande (SF8PM)</v>
      </c>
      <c r="E17" s="94"/>
      <c r="F17" s="94"/>
      <c r="G17" s="94"/>
      <c r="H17" s="94"/>
      <c r="I17" s="94"/>
      <c r="J17" s="94"/>
      <c r="K17" s="94"/>
      <c r="L17" s="85"/>
    </row>
    <row r="18" spans="2:12" ht="20.65" customHeight="1" x14ac:dyDescent="0.25">
      <c r="B18" s="80"/>
      <c r="C18" s="87" t="str">
        <f>IF(desc!$B$1=1,desc!$A$11,IF(desc!$B$1=2,desc!$B$11,IF(desc!$B$1=3,desc!$C$11,desc!$D$11)))</f>
        <v>2. Services de transmission</v>
      </c>
      <c r="D18" s="80"/>
    </row>
    <row r="19" spans="2:12" ht="15.6" customHeight="1" x14ac:dyDescent="0.2">
      <c r="B19" s="80"/>
      <c r="C19" s="80"/>
      <c r="D19" s="84" t="str">
        <f>IF(desc!$B$1=1,desc!$A$12,IF(desc!$B$1=2,desc!$B$12,IF(desc!$B$1=3,desc!$C$12,desc!$D$12)))</f>
        <v>2.1 Services de capacités de transmission fixes ou variables offertes à des usagers finaux (SF6)</v>
      </c>
      <c r="E19" s="86"/>
      <c r="F19" s="86"/>
      <c r="G19" s="86"/>
      <c r="H19" s="86"/>
      <c r="I19" s="86"/>
      <c r="J19" s="86"/>
      <c r="K19" s="86"/>
      <c r="L19" s="88"/>
    </row>
    <row r="20" spans="2:12" ht="14.25" x14ac:dyDescent="0.2">
      <c r="B20" s="89"/>
      <c r="K20" s="5"/>
    </row>
    <row r="21" spans="2:12" ht="14.25" x14ac:dyDescent="0.2">
      <c r="B21" s="89"/>
      <c r="K21" s="5"/>
    </row>
    <row r="22" spans="2:12" ht="14.25" x14ac:dyDescent="0.2">
      <c r="B22" s="89"/>
    </row>
    <row r="23" spans="2:12" ht="14.25" x14ac:dyDescent="0.2">
      <c r="B23" s="90"/>
    </row>
  </sheetData>
  <sheetProtection sheet="1" formatCells="0" formatColumns="0" formatRows="0" insertColumns="0" insertRows="0" insertHyperlinks="0" deleteColumns="0" deleteRows="0" sort="0" autoFilter="0" pivotTables="0"/>
  <hyperlinks>
    <hyperlink ref="D16:O16" location="Tab_SF8!A1" display="1.2 Répartition des abonnés à Internet &quot;Large bande&quot; selon le type de raccordements et selon la largeur de bande (SF8)" xr:uid="{00000000-0004-0000-0000-000000000000}"/>
    <hyperlink ref="D19:L19" location="Tab_SF6!A1" display="2.1 Services de capacités de transmission fixes ou variables offertes à des usagers finaux (SF6)" xr:uid="{00000000-0004-0000-0000-000001000000}"/>
    <hyperlink ref="D15:L15" location="Tab_SF7!A1" display="Tab_SF7!A1" xr:uid="{00000000-0004-0000-0000-000002000000}"/>
    <hyperlink ref="D17:L17" location="Tab_SF8PM!A1" display="Tab_SF8PM!A1" xr:uid="{00000000-0004-0000-0000-000003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209550</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3:B7"/>
  <sheetViews>
    <sheetView showGridLines="0" showRowColHeaders="0" zoomScale="90" zoomScaleNormal="90" workbookViewId="0">
      <selection activeCell="B86" sqref="B86"/>
    </sheetView>
  </sheetViews>
  <sheetFormatPr baseColWidth="10" defaultColWidth="11.5703125" defaultRowHeight="12.75" x14ac:dyDescent="0.2"/>
  <cols>
    <col min="1" max="1" width="11.5703125" style="4"/>
    <col min="2" max="2" width="81.7109375" style="4" customWidth="1"/>
    <col min="3" max="16384" width="11.5703125" style="4"/>
  </cols>
  <sheetData>
    <row r="3" spans="2:2" ht="24" customHeight="1" x14ac:dyDescent="0.2">
      <c r="B3" s="53" t="str">
        <f>desc!E13</f>
        <v>Les Internet Service Providers</v>
      </c>
    </row>
    <row r="4" spans="2:2" ht="125.1" customHeight="1" x14ac:dyDescent="0.2">
      <c r="B4" s="54" t="str">
        <f>IF(desc!$B$1=1,desc!$A$14,IF(desc!$B$1=2,desc!$B$14,IF(desc!$B$1=3,desc!$C$14,desc!$D$14)))</f>
        <v>En 2004, le nombre d'abonnés finaux à internet baisse très fortement (17,6%) du fait d'une forte diminution du nombre d'abonnés finaux accédant à internet par le biais de raccordements RTPC ou RNIS. Cette diminution n'a pas été compensée par la très forte augmentation du nombre d'abonnés accédant à internet par le biais de raccordements à large bande. En effet, le nombre d'abonnés finaux accédant à internet par des raccordements CATV augmente de 37,6% et ceux relatifs aux raccordements xDSL de 68,1%, alors que le nombre d'abonnés finaux accédant à internet par le biais de raccordement RTPC ou RNIS diminue de 48,5%. Cette diminution est attribuable à l'effet de substitution de l'accès à internet par dial-in par l'accès sur raccordement large bande (CATV ou xDSL) et à un changement de définition.</v>
      </c>
    </row>
    <row r="5" spans="2:2" ht="100.15" customHeight="1" x14ac:dyDescent="0.2">
      <c r="B5" s="54" t="str">
        <f>IF(desc!$B$1=1,desc!$A$15,IF(desc!$B$1=2,desc!$B$15,IF(desc!$B$1=3,desc!$C$15,desc!$D$15)))</f>
        <v>En effet, pour la statistique 2004, afin de rendre compatible nos définitions avec celles utilisées par la plupart des questionnaires internationaux, nous avons précisé la définition d'abonné. À partir de cette statistique, nous ne récoltons plus que les abonnés finaux ayant accédé à internet entre le 01.10. et le 31.12. Auparavant, la période durant laquelle l'abonné aurait dû être actif pour être comptabilisé dans la statistique n'était pas précisée. Il est donc possible que pour les années précédant 2004, des abonnés sur raccordement RTPC ou RNIS peu actifs aient été comptabilisés et que leur nombre soit légèrement surévalué.</v>
      </c>
    </row>
    <row r="6" spans="2:2" ht="167.25" customHeight="1" x14ac:dyDescent="0.2">
      <c r="B6" s="153" t="str">
        <f>IF(desc!$B$1=1,desc!$A$16,IF(desc!$B$1=2,desc!$B$16,IF(desc!$B$1=3,desc!$C$16,desc!$D$16)))</f>
        <v>En ce qui concerne les abonnements à internet sur CATV, si l’on compare les résultats du tableau SF7 avec ceux publiés sur le site internet de Suissedigital (ex-Swisscable ; www.suissedigital.ch), on constate que le nombre d’abonnés accédant à internet sur des raccordements par câble modem est différent. De 2008 à 2011, en 2013, 2015, 2016, 2017 et 2018 notre résultat dépassait celui de Suissedigital (d'environ 15'000 en 2017). De 2002 à 2007 et en 2019 et 2020, c’était le contraire. En 2002 et en 2003, cette grosse différence aurait pu être attribuée à un certain nombre de fournisseurs de service internet aux usagers finaux qui auraient oublié de s'annoncer à l'OFCOM et qui ne seraient par conséquent pas dans notre statistique. Ces entreprises ont été contactées et sont désormais inscrites comme fournisseurs de services de télécommunication à l’OFCOM. La différence qui subsistait encore ne pouvait donc être attribuable qu'aux méthodes pour collecter les informations qui étaient différentes. En 2012 et 2014, les résultats sont pratiquement identiques. </v>
      </c>
    </row>
    <row r="7" spans="2:2" ht="18" customHeight="1" x14ac:dyDescent="0.2"/>
  </sheetData>
  <sheetProtection sheet="1"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G35"/>
  <sheetViews>
    <sheetView showGridLines="0" zoomScaleNormal="100" workbookViewId="0">
      <pane xSplit="1" ySplit="4" topLeftCell="X5" activePane="bottomRight" state="frozen"/>
      <selection pane="topRight" activeCell="B1" sqref="B1"/>
      <selection pane="bottomLeft" activeCell="A7" sqref="A7"/>
      <selection pane="bottomRight" activeCell="A78" sqref="A78"/>
    </sheetView>
  </sheetViews>
  <sheetFormatPr baseColWidth="10" defaultColWidth="11.5703125" defaultRowHeight="12.75" x14ac:dyDescent="0.2"/>
  <cols>
    <col min="1" max="1" width="64.5703125" style="4" customWidth="1"/>
    <col min="2" max="16384" width="11.5703125" style="4"/>
  </cols>
  <sheetData>
    <row r="1" spans="1:30" ht="21" customHeight="1" x14ac:dyDescent="0.2">
      <c r="A1" s="55" t="str">
        <f>IF(desc!$B$1=1,desc!$A$17,IF(desc!$B$1=2,desc!$B$17,IF(desc!$B$1=3,desc!$C$17,desc!$D$17)))</f>
        <v>Tableau SF7 : Services sur réseau fixe</v>
      </c>
      <c r="B1" s="6"/>
    </row>
    <row r="2" spans="1:30" ht="24.6" customHeight="1" x14ac:dyDescent="0.2">
      <c r="A2" s="56" t="str">
        <f>IF(desc!$B$1=1,desc!$A$18,IF(desc!$B$1=2,desc!$B$18,IF(desc!$B$1=3,desc!$C$18,desc!$D$18)))</f>
        <v>Répartition des abonnés à internet selon le type de raccordement</v>
      </c>
      <c r="B2" s="7"/>
      <c r="C2" s="7"/>
      <c r="D2" s="7"/>
      <c r="E2" s="7"/>
      <c r="F2" s="7"/>
      <c r="G2" s="7"/>
      <c r="H2" s="7"/>
      <c r="I2" s="7"/>
      <c r="J2" s="7"/>
      <c r="K2" s="7"/>
      <c r="L2" s="7"/>
      <c r="M2" s="7"/>
      <c r="N2" s="7"/>
      <c r="O2" s="7"/>
      <c r="P2" s="7"/>
      <c r="Q2" s="7"/>
      <c r="R2" s="7"/>
    </row>
    <row r="3" spans="1:30" ht="4.9000000000000004" customHeight="1" x14ac:dyDescent="0.2">
      <c r="A3" s="57"/>
      <c r="B3" s="7"/>
      <c r="C3" s="7"/>
      <c r="D3" s="7"/>
      <c r="E3" s="7"/>
      <c r="F3" s="7"/>
      <c r="G3" s="7"/>
      <c r="H3" s="7"/>
      <c r="I3" s="7"/>
      <c r="J3" s="7"/>
      <c r="K3" s="7"/>
      <c r="L3" s="7"/>
      <c r="M3" s="7"/>
      <c r="N3" s="7"/>
      <c r="O3" s="7"/>
      <c r="P3" s="7"/>
      <c r="Q3" s="7"/>
      <c r="R3" s="7"/>
    </row>
    <row r="4" spans="1:30" x14ac:dyDescent="0.2">
      <c r="A4" s="58"/>
      <c r="B4" s="8">
        <v>1998</v>
      </c>
      <c r="C4" s="9">
        <v>1999</v>
      </c>
      <c r="D4" s="9">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156">
        <v>2019</v>
      </c>
      <c r="X4" s="187">
        <v>2020</v>
      </c>
      <c r="Y4" s="261">
        <v>2021</v>
      </c>
      <c r="Z4" s="239">
        <v>2022</v>
      </c>
      <c r="AA4" s="239">
        <v>2023</v>
      </c>
      <c r="AB4" s="154">
        <v>2024</v>
      </c>
      <c r="AC4" s="238"/>
      <c r="AD4" s="65" t="str">
        <f>IF(desc!$B$1=1,desc!$A$33,IF(desc!$B$1=2,desc!$B$33,IF(desc!$B$1=3,desc!$C$33,desc!$D$33)))</f>
        <v>Var. 23-24</v>
      </c>
    </row>
    <row r="5" spans="1:30" ht="28.5" customHeight="1" x14ac:dyDescent="0.2">
      <c r="A5" s="121" t="str">
        <f>IF(desc!$B$1=1,desc!$A$19,IF(desc!$B$1=2,desc!$B$19,IF(desc!$B$1=3,desc!$C$19,desc!$D$19)))</f>
        <v>Nombre d'abonnés à internet entre le 01.10. et le 31.12. selon le type de raccordement 1)</v>
      </c>
      <c r="B5" s="14"/>
      <c r="C5" s="14"/>
      <c r="D5" s="14"/>
      <c r="E5" s="14"/>
      <c r="F5" s="14"/>
      <c r="G5" s="14"/>
      <c r="H5" s="14"/>
      <c r="I5" s="14"/>
      <c r="J5" s="14"/>
      <c r="K5" s="14"/>
      <c r="L5" s="14"/>
      <c r="M5" s="14"/>
      <c r="N5" s="14"/>
      <c r="O5" s="14"/>
      <c r="P5" s="14"/>
      <c r="Q5" s="14"/>
      <c r="R5" s="14"/>
      <c r="S5" s="14"/>
      <c r="T5" s="14"/>
      <c r="U5" s="14"/>
      <c r="V5" s="14"/>
      <c r="W5" s="157"/>
      <c r="X5" s="188"/>
      <c r="Y5" s="262"/>
      <c r="Z5" s="240"/>
      <c r="AA5" s="240"/>
      <c r="AB5" s="155"/>
      <c r="AC5" s="238"/>
      <c r="AD5" s="232"/>
    </row>
    <row r="6" spans="1:30" x14ac:dyDescent="0.2">
      <c r="A6" s="60" t="str">
        <f>IF(desc!$B$1=1,desc!$A$20,IF(desc!$B$1=2,desc!$B$20,IF(desc!$B$1=3,desc!$C$20,desc!$D$20)))</f>
        <v>Raccordements RTPC ou RNIS</v>
      </c>
      <c r="B6" s="286" t="s">
        <v>270</v>
      </c>
      <c r="C6" s="286" t="s">
        <v>270</v>
      </c>
      <c r="D6" s="14">
        <v>1590799</v>
      </c>
      <c r="E6" s="14">
        <v>1912546</v>
      </c>
      <c r="F6" s="14">
        <v>1922306</v>
      </c>
      <c r="G6" s="14">
        <v>1925423</v>
      </c>
      <c r="H6" s="14">
        <v>992526</v>
      </c>
      <c r="I6" s="14">
        <v>905577</v>
      </c>
      <c r="J6" s="14">
        <v>767782</v>
      </c>
      <c r="K6" s="14">
        <v>422591</v>
      </c>
      <c r="L6" s="14">
        <v>204025</v>
      </c>
      <c r="M6" s="14">
        <v>108023</v>
      </c>
      <c r="N6" s="14">
        <v>78102</v>
      </c>
      <c r="O6" s="14">
        <v>72685</v>
      </c>
      <c r="P6" s="14">
        <v>33307</v>
      </c>
      <c r="Q6" s="14">
        <v>28371</v>
      </c>
      <c r="R6" s="14">
        <v>11698</v>
      </c>
      <c r="S6" s="14">
        <v>13425</v>
      </c>
      <c r="T6" s="14">
        <v>13712</v>
      </c>
      <c r="U6" s="14">
        <v>7717</v>
      </c>
      <c r="V6" s="14">
        <v>4839</v>
      </c>
      <c r="W6" s="287">
        <v>1517</v>
      </c>
      <c r="X6" s="288">
        <v>422</v>
      </c>
      <c r="Y6" s="289">
        <v>1225</v>
      </c>
      <c r="Z6" s="290">
        <v>1037</v>
      </c>
      <c r="AA6" s="290">
        <v>264</v>
      </c>
      <c r="AB6" s="291">
        <v>407</v>
      </c>
      <c r="AC6" s="238"/>
      <c r="AD6" s="233">
        <f>(AB6-AA6)/AA6</f>
        <v>0.54166666666666663</v>
      </c>
    </row>
    <row r="7" spans="1:30" x14ac:dyDescent="0.2">
      <c r="A7" s="60" t="str">
        <f>IF(desc!$B$1=1,desc!$A$21,IF(desc!$B$1=2,desc!$B$21,IF(desc!$B$1=3,desc!$C$21,desc!$D$21)))</f>
        <v>Raccordements cable-modem</v>
      </c>
      <c r="B7" s="286" t="s">
        <v>270</v>
      </c>
      <c r="C7" s="286" t="s">
        <v>270</v>
      </c>
      <c r="D7" s="15">
        <v>52000</v>
      </c>
      <c r="E7" s="15">
        <v>114329</v>
      </c>
      <c r="F7" s="15">
        <v>196740</v>
      </c>
      <c r="G7" s="15">
        <v>296377</v>
      </c>
      <c r="H7" s="14">
        <v>407736</v>
      </c>
      <c r="I7" s="14">
        <v>493771</v>
      </c>
      <c r="J7" s="14">
        <v>598663</v>
      </c>
      <c r="K7" s="14">
        <v>665417</v>
      </c>
      <c r="L7" s="14">
        <v>760802</v>
      </c>
      <c r="M7" s="14">
        <v>791570</v>
      </c>
      <c r="N7" s="14">
        <v>818204</v>
      </c>
      <c r="O7" s="14">
        <v>890306</v>
      </c>
      <c r="P7" s="14">
        <v>978009</v>
      </c>
      <c r="Q7" s="14">
        <v>1107036</v>
      </c>
      <c r="R7" s="14">
        <v>1150215</v>
      </c>
      <c r="S7" s="14">
        <v>1219271</v>
      </c>
      <c r="T7" s="14">
        <v>1244142</v>
      </c>
      <c r="U7" s="14">
        <v>1258594</v>
      </c>
      <c r="V7" s="14">
        <v>1131234</v>
      </c>
      <c r="W7" s="292">
        <v>1126912</v>
      </c>
      <c r="X7" s="293">
        <v>1055896</v>
      </c>
      <c r="Y7" s="294">
        <v>1056672</v>
      </c>
      <c r="Z7" s="295">
        <v>1032594</v>
      </c>
      <c r="AA7" s="295">
        <v>1030309</v>
      </c>
      <c r="AB7" s="296">
        <v>995642</v>
      </c>
      <c r="AC7" s="238"/>
      <c r="AD7" s="234">
        <f t="shared" ref="AD7:AD14" si="0">(AB7-AA7)/AA7</f>
        <v>-3.3647187397178903E-2</v>
      </c>
    </row>
    <row r="8" spans="1:30" x14ac:dyDescent="0.2">
      <c r="A8" s="60" t="str">
        <f>IF(desc!$B$1=1,desc!$A$22,IF(desc!$B$1=2,desc!$B$22,IF(desc!$B$1=3,desc!$C$22,desc!$D$22)))</f>
        <v>Équipements DSL 2)</v>
      </c>
      <c r="B8" s="286" t="s">
        <v>270</v>
      </c>
      <c r="C8" s="286" t="s">
        <v>270</v>
      </c>
      <c r="D8" s="14">
        <v>4416</v>
      </c>
      <c r="E8" s="14">
        <v>42935</v>
      </c>
      <c r="F8" s="14">
        <v>199144</v>
      </c>
      <c r="G8" s="14">
        <v>487497</v>
      </c>
      <c r="H8" s="14">
        <v>819661</v>
      </c>
      <c r="I8" s="14">
        <v>1130446</v>
      </c>
      <c r="J8" s="14">
        <v>1391521</v>
      </c>
      <c r="K8" s="14">
        <v>1664835</v>
      </c>
      <c r="L8" s="14">
        <v>1786200</v>
      </c>
      <c r="M8" s="14">
        <v>1935862</v>
      </c>
      <c r="N8" s="14">
        <v>2076162</v>
      </c>
      <c r="O8" s="14">
        <v>2159140</v>
      </c>
      <c r="P8" s="14">
        <v>2187761</v>
      </c>
      <c r="Q8" s="14">
        <v>2208757</v>
      </c>
      <c r="R8" s="14">
        <v>2200699</v>
      </c>
      <c r="S8" s="14">
        <v>2176653</v>
      </c>
      <c r="T8" s="14">
        <v>2077012</v>
      </c>
      <c r="U8" s="14">
        <v>2059252</v>
      </c>
      <c r="V8" s="14">
        <v>2020790</v>
      </c>
      <c r="W8" s="292">
        <v>2041347</v>
      </c>
      <c r="X8" s="293">
        <v>2029525</v>
      </c>
      <c r="Y8" s="294">
        <v>2035036</v>
      </c>
      <c r="Z8" s="295">
        <v>1920934</v>
      </c>
      <c r="AA8" s="295">
        <v>1789240</v>
      </c>
      <c r="AB8" s="296">
        <v>1685743</v>
      </c>
      <c r="AC8" s="238"/>
      <c r="AD8" s="234">
        <f t="shared" si="0"/>
        <v>-5.7844112584113927E-2</v>
      </c>
    </row>
    <row r="9" spans="1:30" x14ac:dyDescent="0.2">
      <c r="A9" s="60" t="str">
        <f>IF(desc!$B$1=1,desc!$A$23,IF(desc!$B$1=2,desc!$B$23,IF(desc!$B$1=3,desc!$C$23,desc!$D$23)))</f>
        <v>Fibre optique</v>
      </c>
      <c r="B9" s="286" t="s">
        <v>270</v>
      </c>
      <c r="C9" s="286" t="s">
        <v>270</v>
      </c>
      <c r="D9" s="286" t="s">
        <v>270</v>
      </c>
      <c r="E9" s="286" t="s">
        <v>270</v>
      </c>
      <c r="F9" s="286" t="s">
        <v>270</v>
      </c>
      <c r="G9" s="286" t="s">
        <v>270</v>
      </c>
      <c r="H9" s="286" t="s">
        <v>270</v>
      </c>
      <c r="I9" s="286" t="s">
        <v>270</v>
      </c>
      <c r="J9" s="286" t="s">
        <v>270</v>
      </c>
      <c r="K9" s="14">
        <v>2648</v>
      </c>
      <c r="L9" s="14">
        <v>3960</v>
      </c>
      <c r="M9" s="14">
        <v>6625</v>
      </c>
      <c r="N9" s="14">
        <v>12578</v>
      </c>
      <c r="O9" s="14">
        <v>24240</v>
      </c>
      <c r="P9" s="14">
        <v>38201</v>
      </c>
      <c r="Q9" s="14">
        <v>119936</v>
      </c>
      <c r="R9" s="14">
        <v>182629</v>
      </c>
      <c r="S9" s="14">
        <v>301518</v>
      </c>
      <c r="T9" s="14">
        <v>449151</v>
      </c>
      <c r="U9" s="14">
        <v>594308</v>
      </c>
      <c r="V9" s="14">
        <v>720289</v>
      </c>
      <c r="W9" s="292">
        <v>844993</v>
      </c>
      <c r="X9" s="293">
        <v>925236</v>
      </c>
      <c r="Y9" s="294">
        <v>1077066</v>
      </c>
      <c r="Z9" s="295">
        <v>1219257</v>
      </c>
      <c r="AA9" s="295">
        <v>1327748</v>
      </c>
      <c r="AB9" s="296">
        <v>1477158</v>
      </c>
      <c r="AC9" s="238"/>
      <c r="AD9" s="234">
        <f t="shared" si="0"/>
        <v>0.11252888349295198</v>
      </c>
    </row>
    <row r="10" spans="1:30" x14ac:dyDescent="0.2">
      <c r="A10" s="60" t="str">
        <f>IF(desc!$B$1=1,desc!$A$24,IF(desc!$B$1=2,desc!$B$24,IF(desc!$B$1=3,desc!$C$24,desc!$D$24)))</f>
        <v>Wimax fixes</v>
      </c>
      <c r="B10" s="286" t="s">
        <v>270</v>
      </c>
      <c r="C10" s="286" t="s">
        <v>270</v>
      </c>
      <c r="D10" s="286" t="s">
        <v>270</v>
      </c>
      <c r="E10" s="286" t="s">
        <v>270</v>
      </c>
      <c r="F10" s="286" t="s">
        <v>270</v>
      </c>
      <c r="G10" s="286" t="s">
        <v>270</v>
      </c>
      <c r="H10" s="286" t="s">
        <v>270</v>
      </c>
      <c r="I10" s="286" t="s">
        <v>270</v>
      </c>
      <c r="J10" s="286" t="s">
        <v>270</v>
      </c>
      <c r="K10" s="286" t="s">
        <v>270</v>
      </c>
      <c r="L10" s="14">
        <v>0</v>
      </c>
      <c r="M10" s="14">
        <v>0</v>
      </c>
      <c r="N10" s="14">
        <v>0</v>
      </c>
      <c r="O10" s="14">
        <v>0</v>
      </c>
      <c r="P10" s="14">
        <v>10</v>
      </c>
      <c r="Q10" s="14">
        <v>52</v>
      </c>
      <c r="R10" s="14">
        <v>102</v>
      </c>
      <c r="S10" s="14">
        <v>155</v>
      </c>
      <c r="T10" s="14">
        <v>332</v>
      </c>
      <c r="U10" s="14">
        <v>207</v>
      </c>
      <c r="V10" s="14">
        <v>199</v>
      </c>
      <c r="W10" s="292">
        <v>152</v>
      </c>
      <c r="X10" s="293">
        <v>9</v>
      </c>
      <c r="Y10" s="294">
        <v>0</v>
      </c>
      <c r="Z10" s="295">
        <v>6</v>
      </c>
      <c r="AA10" s="335" t="s">
        <v>270</v>
      </c>
      <c r="AB10" s="305" t="s">
        <v>270</v>
      </c>
      <c r="AC10" s="238"/>
      <c r="AD10" s="336" t="s">
        <v>270</v>
      </c>
    </row>
    <row r="11" spans="1:30" x14ac:dyDescent="0.2">
      <c r="A11" s="60" t="str">
        <f>IF(desc!$B$1=1,desc!$A$25,IF(desc!$B$1=2,desc!$B$25,IF(desc!$B$1=3,desc!$C$25,desc!$D$25)))</f>
        <v>Autres raccordements</v>
      </c>
      <c r="B11" s="286" t="s">
        <v>270</v>
      </c>
      <c r="C11" s="286" t="s">
        <v>270</v>
      </c>
      <c r="D11" s="14">
        <v>18213</v>
      </c>
      <c r="E11" s="14">
        <v>23352</v>
      </c>
      <c r="F11" s="14">
        <v>18858</v>
      </c>
      <c r="G11" s="14">
        <v>21325</v>
      </c>
      <c r="H11" s="14">
        <v>30511</v>
      </c>
      <c r="I11" s="14">
        <v>55483</v>
      </c>
      <c r="J11" s="14">
        <v>69162</v>
      </c>
      <c r="K11" s="14">
        <v>44467</v>
      </c>
      <c r="L11" s="14">
        <v>5248</v>
      </c>
      <c r="M11" s="14">
        <v>5092</v>
      </c>
      <c r="N11" s="14">
        <v>4561</v>
      </c>
      <c r="O11" s="14">
        <v>2698</v>
      </c>
      <c r="P11" s="14">
        <v>6650</v>
      </c>
      <c r="Q11" s="14">
        <v>2313</v>
      </c>
      <c r="R11" s="14">
        <v>2341</v>
      </c>
      <c r="S11" s="14">
        <v>2966</v>
      </c>
      <c r="T11" s="14">
        <v>2888</v>
      </c>
      <c r="U11" s="14">
        <v>3164</v>
      </c>
      <c r="V11" s="14">
        <v>9691</v>
      </c>
      <c r="W11" s="297">
        <v>9116</v>
      </c>
      <c r="X11" s="293">
        <v>4076</v>
      </c>
      <c r="Y11" s="294">
        <v>3987</v>
      </c>
      <c r="Z11" s="295">
        <v>3796</v>
      </c>
      <c r="AA11" s="295">
        <v>5191</v>
      </c>
      <c r="AB11" s="296">
        <v>5473</v>
      </c>
      <c r="AC11" s="238"/>
      <c r="AD11" s="234">
        <f t="shared" si="0"/>
        <v>5.4324792910807169E-2</v>
      </c>
    </row>
    <row r="12" spans="1:30" x14ac:dyDescent="0.2">
      <c r="A12" s="61" t="str">
        <f>IF(desc!$B$1=1,desc!$A$26,IF(desc!$B$1=2,desc!$B$26,IF(desc!$B$1=3,desc!$C$26,desc!$D$26)))</f>
        <v>Total</v>
      </c>
      <c r="B12" s="18">
        <v>424756</v>
      </c>
      <c r="C12" s="18">
        <v>992248</v>
      </c>
      <c r="D12" s="18">
        <v>1665428</v>
      </c>
      <c r="E12" s="18">
        <v>2093162</v>
      </c>
      <c r="F12" s="18">
        <v>2337048</v>
      </c>
      <c r="G12" s="18">
        <v>2730622</v>
      </c>
      <c r="H12" s="18">
        <v>2250434</v>
      </c>
      <c r="I12" s="18">
        <v>2585277</v>
      </c>
      <c r="J12" s="18">
        <v>2827128</v>
      </c>
      <c r="K12" s="18">
        <v>2799958</v>
      </c>
      <c r="L12" s="18">
        <v>2760235</v>
      </c>
      <c r="M12" s="18">
        <v>2847172</v>
      </c>
      <c r="N12" s="18">
        <v>2989607</v>
      </c>
      <c r="O12" s="18">
        <v>3149069</v>
      </c>
      <c r="P12" s="18">
        <v>3243938</v>
      </c>
      <c r="Q12" s="18">
        <v>3466465</v>
      </c>
      <c r="R12" s="18">
        <v>3547684</v>
      </c>
      <c r="S12" s="18">
        <v>3713988</v>
      </c>
      <c r="T12" s="18">
        <v>3787237</v>
      </c>
      <c r="U12" s="18">
        <v>3923242</v>
      </c>
      <c r="V12" s="18">
        <v>3887042</v>
      </c>
      <c r="W12" s="298">
        <v>4024037</v>
      </c>
      <c r="X12" s="299">
        <v>4015164</v>
      </c>
      <c r="Y12" s="300">
        <v>4173986</v>
      </c>
      <c r="Z12" s="306">
        <v>4177624</v>
      </c>
      <c r="AA12" s="306">
        <v>4152752</v>
      </c>
      <c r="AB12" s="307">
        <v>4164423</v>
      </c>
      <c r="AC12" s="238"/>
      <c r="AD12" s="235">
        <f t="shared" si="0"/>
        <v>2.8104254720724958E-3</v>
      </c>
    </row>
    <row r="13" spans="1:30" x14ac:dyDescent="0.2">
      <c r="A13" s="93" t="str">
        <f>IF(desc!$B$1=1,desc!$A$27,IF(desc!$B$1=2,desc!$B$27,IF(desc!$B$1=3,desc!$C$27,desc!$D$27)))</f>
        <v>Dont large bande</v>
      </c>
      <c r="B13" s="301" t="s">
        <v>270</v>
      </c>
      <c r="C13" s="301" t="s">
        <v>270</v>
      </c>
      <c r="D13" s="301" t="s">
        <v>270</v>
      </c>
      <c r="E13" s="301" t="s">
        <v>270</v>
      </c>
      <c r="F13" s="301" t="s">
        <v>270</v>
      </c>
      <c r="G13" s="301" t="s">
        <v>270</v>
      </c>
      <c r="H13" s="301" t="s">
        <v>270</v>
      </c>
      <c r="I13" s="301" t="s">
        <v>270</v>
      </c>
      <c r="J13" s="301" t="s">
        <v>270</v>
      </c>
      <c r="K13" s="21">
        <v>2367440</v>
      </c>
      <c r="L13" s="21">
        <v>2556210</v>
      </c>
      <c r="M13" s="21">
        <v>2739149</v>
      </c>
      <c r="N13" s="21">
        <v>2911505</v>
      </c>
      <c r="O13" s="21">
        <v>3076384</v>
      </c>
      <c r="P13" s="21">
        <v>3210631</v>
      </c>
      <c r="Q13" s="21">
        <v>3438094</v>
      </c>
      <c r="R13" s="21">
        <v>3535986</v>
      </c>
      <c r="S13" s="21">
        <v>3700563</v>
      </c>
      <c r="T13" s="21">
        <v>3773525</v>
      </c>
      <c r="U13" s="21">
        <v>3915525</v>
      </c>
      <c r="V13" s="21">
        <v>3882203</v>
      </c>
      <c r="W13" s="302">
        <v>4022520</v>
      </c>
      <c r="X13" s="303">
        <v>4014742</v>
      </c>
      <c r="Y13" s="304">
        <v>4172761</v>
      </c>
      <c r="Z13" s="308">
        <v>4176587</v>
      </c>
      <c r="AA13" s="308">
        <v>4152488</v>
      </c>
      <c r="AB13" s="309">
        <v>4164016</v>
      </c>
      <c r="AC13" s="238"/>
      <c r="AD13" s="236">
        <f t="shared" si="0"/>
        <v>2.7761669630351729E-3</v>
      </c>
    </row>
    <row r="14" spans="1:30" x14ac:dyDescent="0.2">
      <c r="A14" s="62" t="str">
        <f>IF(desc!$B$1=1,desc!$A$28,IF(desc!$B$1=2,desc!$B$28,IF(desc!$B$1=3,desc!$C$28,desc!$D$28)))</f>
        <v>Nombre de FST offrant ce service</v>
      </c>
      <c r="B14" s="22">
        <v>75</v>
      </c>
      <c r="C14" s="22">
        <v>94</v>
      </c>
      <c r="D14" s="22">
        <v>113</v>
      </c>
      <c r="E14" s="22">
        <v>114</v>
      </c>
      <c r="F14" s="22">
        <v>125</v>
      </c>
      <c r="G14" s="22">
        <v>131</v>
      </c>
      <c r="H14" s="22">
        <v>152</v>
      </c>
      <c r="I14" s="22">
        <v>150</v>
      </c>
      <c r="J14" s="22">
        <v>138</v>
      </c>
      <c r="K14" s="22">
        <v>180</v>
      </c>
      <c r="L14" s="193">
        <v>222</v>
      </c>
      <c r="M14" s="193">
        <v>175</v>
      </c>
      <c r="N14" s="193">
        <v>164</v>
      </c>
      <c r="O14" s="193">
        <v>166</v>
      </c>
      <c r="P14" s="193">
        <v>169</v>
      </c>
      <c r="Q14" s="193">
        <v>169</v>
      </c>
      <c r="R14" s="193">
        <v>169</v>
      </c>
      <c r="S14" s="193">
        <v>175</v>
      </c>
      <c r="T14" s="193">
        <v>170</v>
      </c>
      <c r="U14" s="193">
        <v>171</v>
      </c>
      <c r="V14" s="193">
        <v>162</v>
      </c>
      <c r="W14" s="194">
        <v>170</v>
      </c>
      <c r="X14" s="195">
        <v>158</v>
      </c>
      <c r="Y14" s="263">
        <v>160</v>
      </c>
      <c r="Z14" s="310">
        <v>155</v>
      </c>
      <c r="AA14" s="310">
        <v>149</v>
      </c>
      <c r="AB14" s="196">
        <v>151</v>
      </c>
      <c r="AC14" s="238"/>
      <c r="AD14" s="237">
        <f t="shared" si="0"/>
        <v>1.3422818791946308E-2</v>
      </c>
    </row>
    <row r="15" spans="1:30" ht="11.65" customHeight="1" x14ac:dyDescent="0.2">
      <c r="A15" s="63" t="str">
        <f>IF(desc!$B$1=1,desc!$A$29,IF(desc!$B$1=2,desc!$B$29,IF(desc!$B$1=3,desc!$C$29,desc!$D$29)))</f>
        <v>Remarques :</v>
      </c>
      <c r="B15" s="24"/>
      <c r="C15" s="24"/>
      <c r="D15" s="24"/>
      <c r="E15" s="24"/>
      <c r="F15" s="24"/>
      <c r="G15" s="24"/>
      <c r="H15" s="24"/>
      <c r="I15" s="24"/>
      <c r="J15" s="24"/>
      <c r="K15" s="24"/>
      <c r="L15" s="24"/>
      <c r="M15" s="24"/>
      <c r="N15" s="24"/>
      <c r="O15" s="24"/>
      <c r="P15" s="24"/>
      <c r="Q15" s="24"/>
      <c r="R15" s="24"/>
      <c r="S15" s="24"/>
      <c r="AD15" s="25"/>
    </row>
    <row r="16" spans="1:30" ht="10.9" customHeight="1" x14ac:dyDescent="0.2">
      <c r="A16" s="64" t="str">
        <f>IF(desc!$B$1=1,desc!$A$30,IF(desc!$B$1=2,desc!$B$30,IF(desc!$B$1=3,desc!$C$30,desc!$D$30)))</f>
        <v>1) Définition avant 2004 : Nombre d'abonnements selon le type de raccordement.</v>
      </c>
    </row>
    <row r="17" spans="1:33" ht="10.9" customHeight="1" x14ac:dyDescent="0.2">
      <c r="A17" s="64" t="str">
        <f>IF(desc!$B$1=1,desc!$A$31,IF(desc!$B$1=2,desc!$B$31,IF(desc!$B$1=3,desc!$C$31,desc!$D$31)))</f>
        <v>2) Définition avant 2004 : Liaisons xDSL.</v>
      </c>
    </row>
    <row r="18" spans="1:33" ht="10.9" customHeight="1" x14ac:dyDescent="0.2">
      <c r="A18" s="64" t="str">
        <f>IF(desc!$B$1=1,desc!$A$32,IF(desc!$B$1=2,desc!$B$32,IF(desc!$B$1=3,desc!$C$32,desc!$D$32)))</f>
        <v>... Chiffre inconnu (non relevé).</v>
      </c>
      <c r="O18" s="95"/>
      <c r="P18" s="95"/>
      <c r="Q18" s="95"/>
      <c r="R18" s="95"/>
      <c r="S18" s="49"/>
      <c r="T18" s="49"/>
      <c r="U18" s="49"/>
      <c r="V18" s="49"/>
      <c r="W18" s="49"/>
      <c r="X18" s="49"/>
      <c r="Y18" s="49"/>
      <c r="Z18" s="49"/>
      <c r="AA18" s="49"/>
      <c r="AB18" s="49"/>
      <c r="AC18" s="49"/>
      <c r="AD18" s="95"/>
    </row>
    <row r="19" spans="1:33" x14ac:dyDescent="0.2">
      <c r="A19" s="64" t="str">
        <f>IF(desc!$B$1=1,desc!$A$145,IF(desc!$B$1=2,desc!$B$145,IF(desc!$B$1=3,desc!$C$145,desc!$D$145)))</f>
        <v>Source: OFCOM - Statistique sur les télécommunications</v>
      </c>
    </row>
    <row r="20" spans="1:33" x14ac:dyDescent="0.2">
      <c r="A20" s="64" t="str">
        <f>IF(desc!$B$1=1,desc!$A$146,IF(desc!$B$1=2,desc!$B$146,IF(desc!$B$1=3,desc!$C$146,desc!$D$146)))</f>
        <v>© OFCOM 2025</v>
      </c>
      <c r="U20" s="95"/>
      <c r="V20" s="95"/>
      <c r="W20" s="95"/>
      <c r="X20" s="95"/>
      <c r="Y20" s="95"/>
      <c r="Z20" s="95"/>
      <c r="AA20" s="95"/>
      <c r="AB20" s="95"/>
      <c r="AC20" s="95"/>
      <c r="AD20" s="95"/>
      <c r="AE20" s="49"/>
      <c r="AF20" s="49"/>
      <c r="AG20" s="95"/>
    </row>
    <row r="21" spans="1:33" x14ac:dyDescent="0.2">
      <c r="A21" s="64"/>
      <c r="U21" s="95"/>
      <c r="V21" s="95"/>
      <c r="W21" s="95"/>
      <c r="X21" s="95"/>
      <c r="Y21" s="95"/>
      <c r="Z21" s="95"/>
      <c r="AA21" s="95"/>
      <c r="AB21" s="95"/>
      <c r="AC21" s="95"/>
      <c r="AD21" s="95"/>
      <c r="AE21" s="49"/>
      <c r="AF21" s="49"/>
      <c r="AG21" s="95"/>
    </row>
    <row r="22" spans="1:33" ht="22.5" x14ac:dyDescent="0.2">
      <c r="A22" s="318" t="str">
        <f>IF(desc!$B$1=1,desc!$A$147,IF(desc!$B$1=2,desc!$B$147,IF(desc!$B$1=3,desc!$C$147,desc!$D$147)))</f>
        <v>Renseignements: Office fédéral de la communication, Section Économie et statistiques, Telecomstatistics@bakom.admin.ch, 058 460 55 88</v>
      </c>
      <c r="M22" s="95"/>
      <c r="N22" s="95"/>
      <c r="O22" s="95"/>
      <c r="P22" s="95"/>
      <c r="Q22" s="95"/>
      <c r="R22" s="95"/>
      <c r="S22" s="49"/>
      <c r="T22" s="49"/>
      <c r="U22" s="49"/>
      <c r="V22" s="49"/>
      <c r="W22" s="49"/>
      <c r="X22" s="49"/>
      <c r="Y22" s="49"/>
      <c r="Z22" s="49"/>
      <c r="AA22" s="49"/>
      <c r="AB22" s="49"/>
      <c r="AC22" s="95"/>
      <c r="AD22" s="49"/>
      <c r="AE22" s="95"/>
    </row>
    <row r="23" spans="1:33" x14ac:dyDescent="0.2">
      <c r="A23" s="64"/>
      <c r="O23" s="95"/>
      <c r="P23" s="95"/>
      <c r="Q23" s="95"/>
      <c r="R23" s="95"/>
      <c r="S23" s="95"/>
      <c r="T23" s="95"/>
      <c r="U23" s="49"/>
      <c r="V23" s="49"/>
      <c r="W23" s="49"/>
      <c r="X23" s="49"/>
      <c r="Y23" s="49"/>
      <c r="Z23" s="49"/>
      <c r="AA23" s="49"/>
      <c r="AB23" s="49"/>
      <c r="AC23" s="95"/>
    </row>
    <row r="35" spans="5:5" ht="13.5" x14ac:dyDescent="0.25">
      <c r="E35" s="2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dimension ref="A1:AG35"/>
  <sheetViews>
    <sheetView showGridLines="0" zoomScaleNormal="100" workbookViewId="0">
      <pane xSplit="1" ySplit="4" topLeftCell="W5" activePane="bottomRight" state="frozen"/>
      <selection pane="topRight" activeCell="B1" sqref="B1"/>
      <selection pane="bottomLeft" activeCell="A7" sqref="A7"/>
      <selection pane="bottomRight" activeCell="AB5" sqref="AB5"/>
    </sheetView>
  </sheetViews>
  <sheetFormatPr baseColWidth="10" defaultColWidth="11.5703125" defaultRowHeight="12.75" x14ac:dyDescent="0.2"/>
  <cols>
    <col min="1" max="1" width="46" style="4" customWidth="1"/>
    <col min="2" max="28" width="11.5703125" style="4"/>
    <col min="30" max="16384" width="11.5703125" style="4"/>
  </cols>
  <sheetData>
    <row r="1" spans="1:30" ht="21" customHeight="1" x14ac:dyDescent="0.2">
      <c r="A1" s="55" t="str">
        <f>IF(desc!$B$1=1,desc!$A$17,IF(desc!$B$1=2,desc!$B$17,IF(desc!$B$1=3,desc!$C$17,desc!$D$17)))</f>
        <v>Tableau SF7 : Services sur réseau fixe</v>
      </c>
      <c r="B1" s="6"/>
    </row>
    <row r="2" spans="1:30" ht="24.6" customHeight="1" x14ac:dyDescent="0.2">
      <c r="A2" s="56" t="str">
        <f>IF(desc!$B$1=1,desc!$A$18,IF(desc!$B$1=2,desc!$B$18,IF(desc!$B$1=3,desc!$C$18,desc!$D$18)))</f>
        <v>Répartition des abonnés à internet selon le type de raccordement</v>
      </c>
      <c r="B2" s="7"/>
      <c r="C2" s="7"/>
      <c r="D2" s="7"/>
      <c r="E2" s="7"/>
      <c r="F2" s="7"/>
      <c r="G2" s="7"/>
      <c r="H2" s="7"/>
      <c r="I2" s="7"/>
      <c r="J2" s="7"/>
      <c r="K2" s="7"/>
      <c r="L2" s="7"/>
      <c r="M2" s="7"/>
      <c r="N2" s="7"/>
      <c r="O2" s="7"/>
      <c r="P2" s="7"/>
      <c r="Q2" s="7"/>
      <c r="R2" s="7"/>
    </row>
    <row r="3" spans="1:30" ht="4.9000000000000004" customHeight="1" x14ac:dyDescent="0.2">
      <c r="A3" s="57"/>
      <c r="B3" s="7"/>
      <c r="C3" s="7"/>
      <c r="D3" s="7"/>
      <c r="E3" s="7"/>
      <c r="F3" s="7"/>
      <c r="G3" s="7"/>
      <c r="H3" s="7"/>
      <c r="I3" s="7"/>
      <c r="J3" s="7"/>
      <c r="K3" s="7"/>
      <c r="L3" s="7"/>
      <c r="M3" s="7"/>
      <c r="N3" s="7"/>
      <c r="O3" s="7"/>
      <c r="P3" s="7"/>
      <c r="Q3" s="7"/>
      <c r="R3" s="7"/>
    </row>
    <row r="4" spans="1:30" x14ac:dyDescent="0.2">
      <c r="A4" s="58"/>
      <c r="B4" s="8">
        <v>1998</v>
      </c>
      <c r="C4" s="9">
        <v>1999</v>
      </c>
      <c r="D4" s="9">
        <v>2000</v>
      </c>
      <c r="E4" s="9">
        <v>2001</v>
      </c>
      <c r="F4" s="9">
        <v>2002</v>
      </c>
      <c r="G4" s="9">
        <v>2003</v>
      </c>
      <c r="H4" s="9">
        <v>2004</v>
      </c>
      <c r="I4" s="9">
        <v>2005</v>
      </c>
      <c r="J4" s="9">
        <v>2006</v>
      </c>
      <c r="K4" s="9">
        <v>2007</v>
      </c>
      <c r="L4" s="9">
        <v>2008</v>
      </c>
      <c r="M4" s="9">
        <v>2009</v>
      </c>
      <c r="N4" s="9">
        <v>2010</v>
      </c>
      <c r="O4" s="9">
        <v>2011</v>
      </c>
      <c r="P4" s="9">
        <v>2012</v>
      </c>
      <c r="Q4" s="9">
        <v>2013</v>
      </c>
      <c r="R4" s="9">
        <v>2014</v>
      </c>
      <c r="S4" s="9">
        <f>Tab_SF7!S4</f>
        <v>2015</v>
      </c>
      <c r="T4" s="9">
        <f>Tab_SF7!T4</f>
        <v>2016</v>
      </c>
      <c r="U4" s="9">
        <f>Tab_SF7!U4</f>
        <v>2017</v>
      </c>
      <c r="V4" s="9">
        <v>2018</v>
      </c>
      <c r="W4" s="115">
        <v>2019</v>
      </c>
      <c r="X4" s="154">
        <v>2020</v>
      </c>
      <c r="Y4" s="154">
        <v>2021</v>
      </c>
      <c r="Z4" s="154">
        <v>2022</v>
      </c>
      <c r="AA4" s="154">
        <v>2023</v>
      </c>
      <c r="AB4" s="154">
        <v>2024</v>
      </c>
      <c r="AD4" s="65" t="str">
        <f>IF(desc!$B$1=1,desc!$A$33,IF(desc!$B$1=2,desc!$B$33,IF(desc!$B$1=3,desc!$C$33,desc!$D$33)))</f>
        <v>Var. 23-24</v>
      </c>
    </row>
    <row r="5" spans="1:30" ht="13.35" customHeight="1" x14ac:dyDescent="0.2">
      <c r="A5" s="59" t="str">
        <f>IF(desc!$B$1=1,desc!$A$19,IF(desc!$B$1=2,desc!$B$19,IF(desc!$B$1=3,desc!$C$19,desc!$D$19)))</f>
        <v>Nombre d'abonnés à internet entre le 01.10. et le 31.12. selon le type de raccordement 1)</v>
      </c>
      <c r="B5" s="10"/>
      <c r="C5" s="11"/>
      <c r="D5" s="11"/>
      <c r="E5" s="11"/>
      <c r="F5" s="11"/>
      <c r="G5" s="11"/>
      <c r="H5" s="11"/>
      <c r="I5" s="11"/>
      <c r="J5" s="11"/>
      <c r="K5" s="11"/>
      <c r="L5" s="11"/>
      <c r="M5" s="12"/>
      <c r="N5" s="12"/>
      <c r="O5" s="12"/>
      <c r="P5" s="12"/>
      <c r="Q5" s="12"/>
      <c r="R5" s="12"/>
      <c r="S5" s="12"/>
      <c r="T5" s="12"/>
      <c r="U5" s="12"/>
      <c r="V5" s="12"/>
      <c r="W5" s="119"/>
      <c r="X5" s="155"/>
      <c r="Y5" s="155"/>
      <c r="Z5" s="155"/>
      <c r="AA5" s="155"/>
      <c r="AB5" s="155"/>
      <c r="AD5" s="16"/>
    </row>
    <row r="6" spans="1:30" x14ac:dyDescent="0.2">
      <c r="A6" s="60" t="str">
        <f>IF(desc!$B$1=1,desc!$A$20,IF(desc!$B$1=2,desc!$B$20,IF(desc!$B$1=3,desc!$C$20,desc!$D$20)))</f>
        <v>Raccordements RTPC ou RNIS</v>
      </c>
      <c r="B6" s="13" t="s">
        <v>8</v>
      </c>
      <c r="C6" s="13" t="s">
        <v>9</v>
      </c>
      <c r="D6" s="14">
        <v>1590799</v>
      </c>
      <c r="E6" s="14">
        <v>1912546</v>
      </c>
      <c r="F6" s="14">
        <v>1922306</v>
      </c>
      <c r="G6" s="14">
        <v>1925423</v>
      </c>
      <c r="H6" s="14">
        <v>992526</v>
      </c>
      <c r="I6" s="14">
        <v>905577</v>
      </c>
      <c r="J6" s="14">
        <v>767782</v>
      </c>
      <c r="K6" s="14">
        <v>422591</v>
      </c>
      <c r="L6" s="14">
        <v>204025</v>
      </c>
      <c r="M6" s="14">
        <v>108023</v>
      </c>
      <c r="N6" s="14">
        <v>78102</v>
      </c>
      <c r="O6" s="14">
        <v>72685</v>
      </c>
      <c r="P6" s="14">
        <v>33307</v>
      </c>
      <c r="Q6" s="14">
        <v>28371</v>
      </c>
      <c r="R6" s="14">
        <v>11698</v>
      </c>
      <c r="S6" s="14">
        <f>Tab_SF7!S6</f>
        <v>13425</v>
      </c>
      <c r="T6" s="14">
        <f>Tab_SF7!T6</f>
        <v>13712</v>
      </c>
      <c r="U6" s="14">
        <f>Tab_SF7!U6</f>
        <v>7717</v>
      </c>
      <c r="V6" s="14">
        <v>4839</v>
      </c>
      <c r="W6" s="119">
        <v>1517</v>
      </c>
      <c r="X6" s="182">
        <v>422</v>
      </c>
      <c r="Y6" s="189">
        <v>1225</v>
      </c>
      <c r="Z6" s="189">
        <v>1037</v>
      </c>
      <c r="AA6" s="290">
        <v>264</v>
      </c>
      <c r="AB6" s="291">
        <v>407</v>
      </c>
      <c r="AC6" s="49"/>
      <c r="AD6" s="16">
        <f>(AB6-AA6)/AA6</f>
        <v>0.54166666666666663</v>
      </c>
    </row>
    <row r="7" spans="1:30" x14ac:dyDescent="0.2">
      <c r="A7" s="60" t="str">
        <f>IF(desc!$B$1=1,desc!$A$21,IF(desc!$B$1=2,desc!$B$21,IF(desc!$B$1=3,desc!$C$21,desc!$D$21)))</f>
        <v>Raccordements cable-modem</v>
      </c>
      <c r="B7" s="13" t="s">
        <v>8</v>
      </c>
      <c r="C7" s="13" t="s">
        <v>9</v>
      </c>
      <c r="D7" s="15">
        <v>52000</v>
      </c>
      <c r="E7" s="15">
        <v>114329</v>
      </c>
      <c r="F7" s="15">
        <v>196740</v>
      </c>
      <c r="G7" s="15">
        <v>296377</v>
      </c>
      <c r="H7" s="14">
        <v>407736</v>
      </c>
      <c r="I7" s="14">
        <v>493771</v>
      </c>
      <c r="J7" s="14">
        <v>598663</v>
      </c>
      <c r="K7" s="14">
        <v>665417</v>
      </c>
      <c r="L7" s="14">
        <v>760802</v>
      </c>
      <c r="M7" s="14">
        <v>791570</v>
      </c>
      <c r="N7" s="14">
        <v>818204</v>
      </c>
      <c r="O7" s="14">
        <v>890306</v>
      </c>
      <c r="P7" s="14">
        <v>978009</v>
      </c>
      <c r="Q7" s="14">
        <v>1107036</v>
      </c>
      <c r="R7" s="14">
        <v>1150215</v>
      </c>
      <c r="S7" s="14">
        <f>Tab_SF7!S7</f>
        <v>1219271</v>
      </c>
      <c r="T7" s="14">
        <f>Tab_SF7!T7</f>
        <v>1244142</v>
      </c>
      <c r="U7" s="14">
        <f>Tab_SF7!U7</f>
        <v>1258594</v>
      </c>
      <c r="V7" s="14">
        <v>1131234</v>
      </c>
      <c r="W7" s="119">
        <v>1126912</v>
      </c>
      <c r="X7" s="183">
        <v>1055896</v>
      </c>
      <c r="Y7" s="190">
        <v>1056672</v>
      </c>
      <c r="Z7" s="190">
        <v>1032594</v>
      </c>
      <c r="AA7" s="295">
        <v>1030309</v>
      </c>
      <c r="AB7" s="296">
        <v>995642</v>
      </c>
      <c r="AC7" s="49"/>
      <c r="AD7" s="16">
        <f t="shared" ref="AD7:AD15" si="0">(AB7-AA7)/AA7</f>
        <v>-3.3647187397178903E-2</v>
      </c>
    </row>
    <row r="8" spans="1:30" x14ac:dyDescent="0.2">
      <c r="A8" s="60" t="str">
        <f>IF(desc!$B$1=1,desc!$A$22,IF(desc!$B$1=2,desc!$B$22,IF(desc!$B$1=3,desc!$C$22,desc!$D$22)))</f>
        <v>Équipements DSL 2)</v>
      </c>
      <c r="B8" s="13" t="s">
        <v>8</v>
      </c>
      <c r="C8" s="13" t="s">
        <v>9</v>
      </c>
      <c r="D8" s="14">
        <v>4416</v>
      </c>
      <c r="E8" s="14">
        <v>42935</v>
      </c>
      <c r="F8" s="14">
        <v>199144</v>
      </c>
      <c r="G8" s="14">
        <v>487497</v>
      </c>
      <c r="H8" s="14">
        <v>819661</v>
      </c>
      <c r="I8" s="14">
        <v>1130446</v>
      </c>
      <c r="J8" s="14">
        <v>1391521</v>
      </c>
      <c r="K8" s="14">
        <v>1664835</v>
      </c>
      <c r="L8" s="14">
        <v>1786200</v>
      </c>
      <c r="M8" s="14">
        <v>1935862</v>
      </c>
      <c r="N8" s="14">
        <v>2076162</v>
      </c>
      <c r="O8" s="14">
        <v>2159140</v>
      </c>
      <c r="P8" s="14">
        <v>2187761</v>
      </c>
      <c r="Q8" s="14">
        <v>2208757</v>
      </c>
      <c r="R8" s="14">
        <v>2200699</v>
      </c>
      <c r="S8" s="14">
        <f>Tab_SF7!S8</f>
        <v>2176653</v>
      </c>
      <c r="T8" s="14">
        <f>Tab_SF7!T8</f>
        <v>2077012</v>
      </c>
      <c r="U8" s="14">
        <f>Tab_SF7!U8</f>
        <v>2059252</v>
      </c>
      <c r="V8" s="14">
        <v>2020790</v>
      </c>
      <c r="W8" s="119">
        <v>2041347</v>
      </c>
      <c r="X8" s="183">
        <v>2029525</v>
      </c>
      <c r="Y8" s="190">
        <v>2035036</v>
      </c>
      <c r="Z8" s="190">
        <v>1920934</v>
      </c>
      <c r="AA8" s="295">
        <v>1789240</v>
      </c>
      <c r="AB8" s="296">
        <v>1685743</v>
      </c>
      <c r="AC8" s="49"/>
      <c r="AD8" s="16">
        <f t="shared" si="0"/>
        <v>-5.7844112584113927E-2</v>
      </c>
    </row>
    <row r="9" spans="1:30" x14ac:dyDescent="0.2">
      <c r="A9" s="60" t="str">
        <f>IF(desc!$B$1=1,desc!$A$23,IF(desc!$B$1=2,desc!$B$23,IF(desc!$B$1=3,desc!$C$23,desc!$D$23)))</f>
        <v>Fibre optique</v>
      </c>
      <c r="B9" s="13" t="s">
        <v>6</v>
      </c>
      <c r="C9" s="13" t="s">
        <v>6</v>
      </c>
      <c r="D9" s="13" t="s">
        <v>6</v>
      </c>
      <c r="E9" s="13" t="s">
        <v>6</v>
      </c>
      <c r="F9" s="13" t="s">
        <v>6</v>
      </c>
      <c r="G9" s="13" t="s">
        <v>6</v>
      </c>
      <c r="H9" s="13" t="s">
        <v>6</v>
      </c>
      <c r="I9" s="13" t="s">
        <v>6</v>
      </c>
      <c r="J9" s="13" t="s">
        <v>6</v>
      </c>
      <c r="K9" s="14">
        <v>2648</v>
      </c>
      <c r="L9" s="14">
        <v>3960</v>
      </c>
      <c r="M9" s="14">
        <v>6625</v>
      </c>
      <c r="N9" s="14">
        <v>12578</v>
      </c>
      <c r="O9" s="14">
        <v>24240</v>
      </c>
      <c r="P9" s="17">
        <v>38201</v>
      </c>
      <c r="Q9" s="17">
        <v>119936</v>
      </c>
      <c r="R9" s="17">
        <v>182629</v>
      </c>
      <c r="S9" s="14">
        <f>Tab_SF7!S9</f>
        <v>301518</v>
      </c>
      <c r="T9" s="14">
        <f>Tab_SF7!T9</f>
        <v>449151</v>
      </c>
      <c r="U9" s="14">
        <f>Tab_SF7!U9</f>
        <v>594308</v>
      </c>
      <c r="V9" s="14">
        <v>720289</v>
      </c>
      <c r="W9" s="119">
        <v>844993</v>
      </c>
      <c r="X9" s="183">
        <v>925236</v>
      </c>
      <c r="Y9" s="190">
        <v>1077066</v>
      </c>
      <c r="Z9" s="190">
        <v>1219257</v>
      </c>
      <c r="AA9" s="295">
        <v>1327748</v>
      </c>
      <c r="AB9" s="296">
        <v>1477158</v>
      </c>
      <c r="AC9" s="49"/>
      <c r="AD9" s="16">
        <f t="shared" si="0"/>
        <v>0.11252888349295198</v>
      </c>
    </row>
    <row r="10" spans="1:30" x14ac:dyDescent="0.2">
      <c r="A10" s="60" t="str">
        <f>IF(desc!$B$1=1,desc!$A$24,IF(desc!$B$1=2,desc!$B$24,IF(desc!$B$1=3,desc!$C$24,desc!$D$24)))</f>
        <v>Wimax fixes</v>
      </c>
      <c r="B10" s="13" t="s">
        <v>7</v>
      </c>
      <c r="C10" s="13" t="s">
        <v>7</v>
      </c>
      <c r="D10" s="13" t="s">
        <v>7</v>
      </c>
      <c r="E10" s="13" t="s">
        <v>7</v>
      </c>
      <c r="F10" s="13" t="s">
        <v>7</v>
      </c>
      <c r="G10" s="13" t="s">
        <v>7</v>
      </c>
      <c r="H10" s="13" t="s">
        <v>7</v>
      </c>
      <c r="I10" s="13" t="s">
        <v>7</v>
      </c>
      <c r="J10" s="13" t="s">
        <v>7</v>
      </c>
      <c r="K10" s="13" t="s">
        <v>7</v>
      </c>
      <c r="L10" s="14">
        <v>0</v>
      </c>
      <c r="M10" s="14">
        <v>0</v>
      </c>
      <c r="N10" s="14">
        <v>0</v>
      </c>
      <c r="O10" s="14">
        <v>0</v>
      </c>
      <c r="P10" s="17">
        <v>10</v>
      </c>
      <c r="Q10" s="17">
        <v>52</v>
      </c>
      <c r="R10" s="17">
        <v>102</v>
      </c>
      <c r="S10" s="14">
        <f>Tab_SF7!S10</f>
        <v>155</v>
      </c>
      <c r="T10" s="14">
        <f>Tab_SF7!T10</f>
        <v>332</v>
      </c>
      <c r="U10" s="14">
        <f>Tab_SF7!U10</f>
        <v>207</v>
      </c>
      <c r="V10" s="14">
        <v>199</v>
      </c>
      <c r="W10" s="119">
        <v>152</v>
      </c>
      <c r="X10" s="183">
        <v>9</v>
      </c>
      <c r="Y10" s="190">
        <v>0</v>
      </c>
      <c r="Z10" s="190">
        <v>6</v>
      </c>
      <c r="AA10" s="264" t="s">
        <v>270</v>
      </c>
      <c r="AB10" s="264" t="s">
        <v>270</v>
      </c>
      <c r="AC10" s="49"/>
      <c r="AD10" s="16" t="s">
        <v>270</v>
      </c>
    </row>
    <row r="11" spans="1:30" x14ac:dyDescent="0.2">
      <c r="A11" s="60" t="str">
        <f>IF(desc!$B$1=1,desc!$A$25,IF(desc!$B$1=2,desc!$B$25,IF(desc!$B$1=3,desc!$C$25,desc!$D$25)))</f>
        <v>Autres raccordements</v>
      </c>
      <c r="B11" s="13" t="s">
        <v>8</v>
      </c>
      <c r="C11" s="13" t="s">
        <v>9</v>
      </c>
      <c r="D11" s="14">
        <v>18213</v>
      </c>
      <c r="E11" s="14">
        <v>23352</v>
      </c>
      <c r="F11" s="14">
        <v>18858</v>
      </c>
      <c r="G11" s="14">
        <v>21325</v>
      </c>
      <c r="H11" s="14">
        <v>30511</v>
      </c>
      <c r="I11" s="14">
        <v>55483</v>
      </c>
      <c r="J11" s="14">
        <v>69162</v>
      </c>
      <c r="K11" s="14">
        <v>44467</v>
      </c>
      <c r="L11" s="14">
        <v>5248</v>
      </c>
      <c r="M11" s="14">
        <v>5092</v>
      </c>
      <c r="N11" s="14">
        <v>4561</v>
      </c>
      <c r="O11" s="14">
        <v>2698</v>
      </c>
      <c r="P11" s="17">
        <v>6650</v>
      </c>
      <c r="Q11" s="17">
        <v>2313</v>
      </c>
      <c r="R11" s="17">
        <v>2341</v>
      </c>
      <c r="S11" s="14">
        <f>Tab_SF7!S11</f>
        <v>2966</v>
      </c>
      <c r="T11" s="14">
        <f>Tab_SF7!T11</f>
        <v>2888</v>
      </c>
      <c r="U11" s="14">
        <f>Tab_SF7!U11</f>
        <v>3164</v>
      </c>
      <c r="V11" s="14">
        <v>9691</v>
      </c>
      <c r="W11" s="119">
        <v>9116</v>
      </c>
      <c r="X11" s="183">
        <v>4076</v>
      </c>
      <c r="Y11" s="190">
        <v>3987</v>
      </c>
      <c r="Z11" s="190">
        <v>3796</v>
      </c>
      <c r="AA11" s="190">
        <v>5191</v>
      </c>
      <c r="AB11" s="190">
        <v>5473</v>
      </c>
      <c r="AC11" s="49"/>
      <c r="AD11" s="16">
        <f t="shared" si="0"/>
        <v>5.4324792910807169E-2</v>
      </c>
    </row>
    <row r="12" spans="1:30" x14ac:dyDescent="0.2">
      <c r="A12" s="112" t="s">
        <v>29</v>
      </c>
      <c r="B12" s="113">
        <f>SUM(B10:B11)</f>
        <v>0</v>
      </c>
      <c r="C12" s="113">
        <f t="shared" ref="C12:S12" si="1">SUM(C10:C11)</f>
        <v>0</v>
      </c>
      <c r="D12" s="122">
        <f t="shared" si="1"/>
        <v>18213</v>
      </c>
      <c r="E12" s="122">
        <f t="shared" si="1"/>
        <v>23352</v>
      </c>
      <c r="F12" s="122">
        <f t="shared" si="1"/>
        <v>18858</v>
      </c>
      <c r="G12" s="122">
        <f t="shared" si="1"/>
        <v>21325</v>
      </c>
      <c r="H12" s="122">
        <f t="shared" si="1"/>
        <v>30511</v>
      </c>
      <c r="I12" s="122">
        <f t="shared" si="1"/>
        <v>55483</v>
      </c>
      <c r="J12" s="122">
        <f t="shared" si="1"/>
        <v>69162</v>
      </c>
      <c r="K12" s="122">
        <f t="shared" si="1"/>
        <v>44467</v>
      </c>
      <c r="L12" s="122">
        <f t="shared" si="1"/>
        <v>5248</v>
      </c>
      <c r="M12" s="122">
        <f t="shared" si="1"/>
        <v>5092</v>
      </c>
      <c r="N12" s="122">
        <f t="shared" si="1"/>
        <v>4561</v>
      </c>
      <c r="O12" s="122">
        <f t="shared" si="1"/>
        <v>2698</v>
      </c>
      <c r="P12" s="122">
        <f t="shared" si="1"/>
        <v>6660</v>
      </c>
      <c r="Q12" s="122">
        <f t="shared" si="1"/>
        <v>2365</v>
      </c>
      <c r="R12" s="122">
        <f t="shared" si="1"/>
        <v>2443</v>
      </c>
      <c r="S12" s="122">
        <f t="shared" si="1"/>
        <v>3121</v>
      </c>
      <c r="T12" s="122">
        <f t="shared" ref="T12:U12" si="2">SUM(T10:T11)</f>
        <v>3220</v>
      </c>
      <c r="U12" s="122">
        <f t="shared" si="2"/>
        <v>3371</v>
      </c>
      <c r="V12" s="122">
        <f t="shared" ref="V12:AB12" si="3">SUM(V10:V11)</f>
        <v>9890</v>
      </c>
      <c r="W12" s="123">
        <f t="shared" si="3"/>
        <v>9268</v>
      </c>
      <c r="X12" s="123">
        <f t="shared" si="3"/>
        <v>4085</v>
      </c>
      <c r="Y12" s="123">
        <f t="shared" si="3"/>
        <v>3987</v>
      </c>
      <c r="Z12" s="123">
        <f>SUM(Z10:Z11)</f>
        <v>3802</v>
      </c>
      <c r="AA12" s="123">
        <f t="shared" ref="AA12" si="4">SUM(AA10:AA11)</f>
        <v>5191</v>
      </c>
      <c r="AB12" s="123">
        <f t="shared" si="3"/>
        <v>5473</v>
      </c>
      <c r="AD12" s="16">
        <f t="shared" si="0"/>
        <v>5.4324792910807169E-2</v>
      </c>
    </row>
    <row r="13" spans="1:30" x14ac:dyDescent="0.2">
      <c r="A13" s="61" t="str">
        <f>IF(desc!$B$1=1,desc!$A$26,IF(desc!$B$1=2,desc!$B$26,IF(desc!$B$1=3,desc!$C$26,desc!$D$26)))</f>
        <v>Total</v>
      </c>
      <c r="B13" s="18">
        <v>424756</v>
      </c>
      <c r="C13" s="18">
        <v>992248</v>
      </c>
      <c r="D13" s="18">
        <v>1665428</v>
      </c>
      <c r="E13" s="18">
        <v>2093162</v>
      </c>
      <c r="F13" s="18">
        <v>2337048</v>
      </c>
      <c r="G13" s="18">
        <v>2730622</v>
      </c>
      <c r="H13" s="18">
        <v>2250434</v>
      </c>
      <c r="I13" s="18">
        <v>2585277</v>
      </c>
      <c r="J13" s="18">
        <v>2827128</v>
      </c>
      <c r="K13" s="18">
        <v>2799958</v>
      </c>
      <c r="L13" s="18">
        <v>2760235</v>
      </c>
      <c r="M13" s="18">
        <v>2847172</v>
      </c>
      <c r="N13" s="18">
        <v>2989607</v>
      </c>
      <c r="O13" s="18">
        <v>3149069</v>
      </c>
      <c r="P13" s="18">
        <v>3243938</v>
      </c>
      <c r="Q13" s="18">
        <v>3466465</v>
      </c>
      <c r="R13" s="18">
        <v>3547684</v>
      </c>
      <c r="S13" s="18">
        <f>Tab_SF7!S12</f>
        <v>3713988</v>
      </c>
      <c r="T13" s="18">
        <f>Tab_SF7!T12</f>
        <v>3787237</v>
      </c>
      <c r="U13" s="18">
        <f>Tab_SF7!U12</f>
        <v>3923242</v>
      </c>
      <c r="V13" s="18">
        <v>3887042</v>
      </c>
      <c r="W13" s="120">
        <v>4024037</v>
      </c>
      <c r="X13" s="184">
        <v>4015164</v>
      </c>
      <c r="Y13" s="191">
        <v>4173986</v>
      </c>
      <c r="Z13" s="191">
        <v>4103526</v>
      </c>
      <c r="AA13" s="191">
        <v>4152752</v>
      </c>
      <c r="AB13" s="191">
        <v>4164423</v>
      </c>
      <c r="AD13" s="19">
        <f t="shared" si="0"/>
        <v>2.8104254720724958E-3</v>
      </c>
    </row>
    <row r="14" spans="1:30" x14ac:dyDescent="0.2">
      <c r="A14" s="93" t="str">
        <f>IF(desc!$B$1=1,desc!$A$27,IF(desc!$B$1=2,desc!$B$27,IF(desc!$B$1=3,desc!$C$27,desc!$D$27)))</f>
        <v>Dont large bande</v>
      </c>
      <c r="B14" s="20" t="s">
        <v>6</v>
      </c>
      <c r="C14" s="20" t="s">
        <v>6</v>
      </c>
      <c r="D14" s="20" t="s">
        <v>6</v>
      </c>
      <c r="E14" s="20" t="s">
        <v>6</v>
      </c>
      <c r="F14" s="20" t="s">
        <v>6</v>
      </c>
      <c r="G14" s="20" t="s">
        <v>6</v>
      </c>
      <c r="H14" s="20" t="s">
        <v>6</v>
      </c>
      <c r="I14" s="20" t="s">
        <v>6</v>
      </c>
      <c r="J14" s="20" t="s">
        <v>6</v>
      </c>
      <c r="K14" s="21">
        <v>2367440</v>
      </c>
      <c r="L14" s="21">
        <v>2556210</v>
      </c>
      <c r="M14" s="21">
        <v>2739149</v>
      </c>
      <c r="N14" s="21">
        <v>2911505</v>
      </c>
      <c r="O14" s="21">
        <v>3076384</v>
      </c>
      <c r="P14" s="21">
        <v>3210631</v>
      </c>
      <c r="Q14" s="21">
        <v>3438094</v>
      </c>
      <c r="R14" s="21">
        <v>3535986</v>
      </c>
      <c r="S14" s="18">
        <f>Tab_SF7!S13</f>
        <v>3700563</v>
      </c>
      <c r="T14" s="18">
        <f>Tab_SF7!T13</f>
        <v>3773525</v>
      </c>
      <c r="U14" s="18">
        <f>Tab_SF7!U13</f>
        <v>3915525</v>
      </c>
      <c r="V14" s="18">
        <v>3882203</v>
      </c>
      <c r="W14" s="138">
        <v>4022520</v>
      </c>
      <c r="X14" s="185">
        <v>4014742</v>
      </c>
      <c r="Y14" s="192">
        <v>4172761</v>
      </c>
      <c r="Z14" s="192">
        <v>4176587</v>
      </c>
      <c r="AA14" s="192">
        <v>4152488</v>
      </c>
      <c r="AB14" s="192">
        <v>4164016</v>
      </c>
      <c r="AD14" s="19">
        <f t="shared" si="0"/>
        <v>2.7761669630351729E-3</v>
      </c>
    </row>
    <row r="15" spans="1:30" x14ac:dyDescent="0.2">
      <c r="A15" s="62" t="str">
        <f>IF(desc!$B$1=1,desc!$A$28,IF(desc!$B$1=2,desc!$B$28,IF(desc!$B$1=3,desc!$C$28,desc!$D$28)))</f>
        <v>Nombre de FST offrant ce service</v>
      </c>
      <c r="B15" s="22">
        <v>75</v>
      </c>
      <c r="C15" s="22">
        <v>94</v>
      </c>
      <c r="D15" s="22">
        <v>113</v>
      </c>
      <c r="E15" s="22">
        <v>114</v>
      </c>
      <c r="F15" s="22">
        <v>125</v>
      </c>
      <c r="G15" s="22">
        <v>131</v>
      </c>
      <c r="H15" s="22">
        <v>152</v>
      </c>
      <c r="I15" s="22">
        <v>150</v>
      </c>
      <c r="J15" s="22">
        <v>138</v>
      </c>
      <c r="K15" s="22">
        <v>180</v>
      </c>
      <c r="L15" s="22">
        <v>222</v>
      </c>
      <c r="M15" s="22">
        <v>175</v>
      </c>
      <c r="N15" s="22">
        <v>164</v>
      </c>
      <c r="O15" s="22">
        <v>166</v>
      </c>
      <c r="P15" s="22">
        <v>169</v>
      </c>
      <c r="Q15" s="22">
        <v>169</v>
      </c>
      <c r="R15" s="22">
        <v>169</v>
      </c>
      <c r="S15" s="22">
        <f>Tab_SF7!S14</f>
        <v>175</v>
      </c>
      <c r="T15" s="22">
        <f>Tab_SF7!T14</f>
        <v>170</v>
      </c>
      <c r="U15" s="22">
        <f>Tab_SF7!U14</f>
        <v>171</v>
      </c>
      <c r="V15" s="22">
        <v>162</v>
      </c>
      <c r="W15" s="116">
        <v>170</v>
      </c>
      <c r="X15" s="181">
        <v>158</v>
      </c>
      <c r="Y15" s="196">
        <v>160</v>
      </c>
      <c r="Z15" s="196">
        <v>155</v>
      </c>
      <c r="AA15" s="196">
        <v>149</v>
      </c>
      <c r="AB15" s="196">
        <v>151</v>
      </c>
      <c r="AC15" s="4"/>
      <c r="AD15" s="52">
        <f t="shared" si="0"/>
        <v>1.3422818791946308E-2</v>
      </c>
    </row>
    <row r="16" spans="1:30" ht="11.65" customHeight="1" x14ac:dyDescent="0.2">
      <c r="A16" s="63" t="str">
        <f>IF(desc!$B$1=1,desc!$A$29,IF(desc!$B$1=2,desc!$B$29,IF(desc!$B$1=3,desc!$C$29,desc!$D$29)))</f>
        <v>Remarques :</v>
      </c>
      <c r="B16" s="24"/>
      <c r="C16" s="24"/>
      <c r="D16" s="24"/>
      <c r="E16" s="24"/>
      <c r="F16" s="24"/>
      <c r="G16" s="24"/>
      <c r="H16" s="24"/>
      <c r="I16" s="24"/>
      <c r="J16" s="24"/>
      <c r="K16" s="24"/>
      <c r="L16" s="24"/>
      <c r="M16" s="24"/>
      <c r="N16" s="24"/>
      <c r="O16" s="24"/>
      <c r="P16" s="24"/>
      <c r="Q16" s="24"/>
      <c r="R16" s="24"/>
      <c r="S16" s="24"/>
      <c r="X16" s="49"/>
      <c r="Y16" s="49"/>
      <c r="Z16" s="49"/>
      <c r="AA16" s="49"/>
      <c r="AB16" s="49"/>
      <c r="AC16" s="4"/>
    </row>
    <row r="17" spans="1:33" ht="10.9" customHeight="1" x14ac:dyDescent="0.2">
      <c r="A17" s="64" t="str">
        <f>IF(desc!$B$1=1,desc!$A$30,IF(desc!$B$1=2,desc!$B$30,IF(desc!$B$1=3,desc!$C$30,desc!$D$30)))</f>
        <v>1) Définition avant 2004 : Nombre d'abonnements selon le type de raccordement.</v>
      </c>
    </row>
    <row r="18" spans="1:33" ht="10.9" customHeight="1" x14ac:dyDescent="0.2">
      <c r="A18" s="64" t="str">
        <f>IF(desc!$B$1=1,desc!$A$31,IF(desc!$B$1=2,desc!$B$31,IF(desc!$B$1=3,desc!$C$31,desc!$D$31)))</f>
        <v>2) Définition avant 2004 : Liaisons xDSL.</v>
      </c>
    </row>
    <row r="19" spans="1:33" ht="10.9" customHeight="1" x14ac:dyDescent="0.2">
      <c r="A19" s="64" t="str">
        <f>IF(desc!$B$1=1,desc!$A$32,IF(desc!$B$1=2,desc!$B$32,IF(desc!$B$1=3,desc!$C$32,desc!$D$32)))</f>
        <v>... Chiffre inconnu (non relevé).</v>
      </c>
    </row>
    <row r="20" spans="1:33" x14ac:dyDescent="0.2">
      <c r="A20" s="64" t="str">
        <f>IF(desc!$B$1=1,desc!$A$145,IF(desc!$B$1=2,desc!$B$145,IF(desc!$B$1=3,desc!$C$145,desc!$D$145)))</f>
        <v>Source: OFCOM - Statistique sur les télécommunications</v>
      </c>
      <c r="AC20" s="4"/>
    </row>
    <row r="21" spans="1:33" x14ac:dyDescent="0.2">
      <c r="A21" s="64" t="str">
        <f>IF(desc!$B$1=1,desc!$A$146,IF(desc!$B$1=2,desc!$B$146,IF(desc!$B$1=3,desc!$C$146,desc!$D$146)))</f>
        <v>© OFCOM 2025</v>
      </c>
      <c r="U21" s="95"/>
      <c r="V21" s="95"/>
      <c r="W21" s="95"/>
      <c r="X21" s="95"/>
      <c r="Y21" s="95"/>
      <c r="Z21" s="95"/>
      <c r="AA21" s="95"/>
      <c r="AB21" s="95"/>
      <c r="AC21" s="95"/>
      <c r="AD21" s="95"/>
      <c r="AE21" s="49"/>
      <c r="AF21" s="49"/>
      <c r="AG21" s="95"/>
    </row>
    <row r="22" spans="1:33" x14ac:dyDescent="0.2">
      <c r="A22" s="64"/>
      <c r="U22" s="95"/>
      <c r="V22" s="95"/>
      <c r="W22" s="95"/>
      <c r="X22" s="95"/>
      <c r="Y22" s="95"/>
      <c r="Z22" s="95"/>
      <c r="AA22" s="95"/>
      <c r="AB22" s="95"/>
      <c r="AC22" s="95"/>
      <c r="AD22" s="95"/>
      <c r="AE22" s="49"/>
      <c r="AF22" s="49"/>
      <c r="AG22" s="95"/>
    </row>
    <row r="23" spans="1:33" ht="33.75" x14ac:dyDescent="0.2">
      <c r="A23" s="318" t="str">
        <f>IF(desc!$B$1=1,desc!$A$147,IF(desc!$B$1=2,desc!$B$147,IF(desc!$B$1=3,desc!$C$147,desc!$D$147)))</f>
        <v>Renseignements: Office fédéral de la communication, Section Économie et statistiques, Telecomstatistics@bakom.admin.ch, 058 460 55 88</v>
      </c>
      <c r="M23" s="95"/>
      <c r="N23" s="95"/>
      <c r="O23" s="95"/>
      <c r="P23" s="95"/>
      <c r="Q23" s="95"/>
      <c r="R23" s="95"/>
      <c r="S23" s="49"/>
      <c r="T23" s="49"/>
      <c r="U23" s="49"/>
      <c r="V23" s="49"/>
      <c r="W23" s="49"/>
      <c r="X23" s="49"/>
      <c r="Y23" s="49"/>
      <c r="Z23" s="49"/>
      <c r="AA23" s="49"/>
      <c r="AB23" s="49"/>
      <c r="AC23" s="95"/>
      <c r="AD23" s="49"/>
      <c r="AE23" s="95"/>
    </row>
    <row r="35" spans="5:5" ht="13.5" x14ac:dyDescent="0.25">
      <c r="E35" s="26"/>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AG71"/>
  <sheetViews>
    <sheetView showGridLines="0" zoomScaleNormal="100" workbookViewId="0">
      <pane xSplit="1" ySplit="4" topLeftCell="N5" activePane="bottomRight" state="frozen"/>
      <selection pane="topRight" activeCell="B1" sqref="B1"/>
      <selection pane="bottomLeft" activeCell="A7" sqref="A7"/>
      <selection pane="bottomRight" activeCell="A127" sqref="A127"/>
    </sheetView>
  </sheetViews>
  <sheetFormatPr baseColWidth="10" defaultColWidth="11.5703125" defaultRowHeight="12.75" x14ac:dyDescent="0.2"/>
  <cols>
    <col min="1" max="1" width="74.85546875" style="4" customWidth="1"/>
    <col min="2" max="12" width="11.5703125" style="4"/>
    <col min="13" max="18" width="11.5703125" style="4" customWidth="1"/>
    <col min="19" max="16384" width="11.5703125" style="4"/>
  </cols>
  <sheetData>
    <row r="1" spans="1:20" ht="21" customHeight="1" x14ac:dyDescent="0.2">
      <c r="A1" s="55" t="str">
        <f>IF(desc!$B$1=1,desc!$A$34,IF(desc!$B$1=2,desc!$B$34,IF(desc!$B$1=3,desc!$C$34,desc!$D$34)))</f>
        <v>Tableau SF8 : Services sur réseau fixe</v>
      </c>
    </row>
    <row r="2" spans="1:20" ht="25.9" customHeight="1" x14ac:dyDescent="0.2">
      <c r="A2" s="56" t="str">
        <f>IF(desc!$B$1=1,desc!$A$35,IF(desc!$B$1=2,desc!$B$35,IF(desc!$B$1=3,desc!$C$35,desc!$D$35)))</f>
        <v>Répartition des abonnés à internet large bande selon le type de raccordement et selon la largeur de bande</v>
      </c>
      <c r="B2" s="7"/>
      <c r="C2" s="7"/>
      <c r="D2" s="7"/>
      <c r="E2" s="7"/>
      <c r="F2" s="7"/>
      <c r="G2" s="7"/>
      <c r="H2" s="7"/>
      <c r="I2" s="7"/>
      <c r="J2" s="7"/>
      <c r="K2" s="7"/>
      <c r="L2" s="7"/>
      <c r="M2" s="7"/>
      <c r="N2" s="7"/>
      <c r="O2" s="7"/>
      <c r="P2" s="7"/>
      <c r="Q2" s="7"/>
      <c r="R2" s="7"/>
    </row>
    <row r="3" spans="1:20" ht="4.9000000000000004" customHeight="1" x14ac:dyDescent="0.2">
      <c r="A3" s="57"/>
      <c r="B3" s="7"/>
      <c r="C3" s="7"/>
      <c r="D3" s="7"/>
      <c r="E3" s="7"/>
      <c r="F3" s="7"/>
      <c r="G3" s="7"/>
      <c r="H3" s="7"/>
      <c r="I3" s="7"/>
      <c r="J3" s="7"/>
      <c r="K3" s="7"/>
      <c r="L3" s="7"/>
      <c r="M3" s="7"/>
      <c r="N3" s="7"/>
      <c r="O3" s="7"/>
      <c r="P3" s="7"/>
      <c r="Q3" s="7"/>
      <c r="R3" s="7"/>
    </row>
    <row r="4" spans="1:20" x14ac:dyDescent="0.2">
      <c r="A4" s="66" t="str">
        <f>IF(desc!$B$1=1,desc!$A$36,IF(desc!$B$1=2,desc!$B$36,IF(desc!$B$1=3,desc!$C$36,desc!$D$36)))</f>
        <v>Nombre d'abonnés à internet (au 31.12.)</v>
      </c>
      <c r="B4" s="27">
        <v>2008</v>
      </c>
      <c r="C4" s="27">
        <v>2009</v>
      </c>
      <c r="D4" s="27">
        <v>2010</v>
      </c>
      <c r="E4" s="27">
        <v>2011</v>
      </c>
      <c r="F4" s="27">
        <v>2012</v>
      </c>
      <c r="G4" s="27">
        <v>2013</v>
      </c>
      <c r="H4" s="27">
        <v>2014</v>
      </c>
      <c r="I4" s="27">
        <v>2015</v>
      </c>
      <c r="J4" s="27">
        <v>2016</v>
      </c>
      <c r="K4" s="27">
        <v>2017</v>
      </c>
      <c r="L4" s="27">
        <v>2018</v>
      </c>
      <c r="M4" s="27">
        <v>2019</v>
      </c>
      <c r="N4" s="198">
        <v>2020</v>
      </c>
      <c r="O4" s="265">
        <v>2021</v>
      </c>
      <c r="P4" s="242">
        <v>2022</v>
      </c>
      <c r="Q4" s="242">
        <v>2023</v>
      </c>
      <c r="R4" s="158">
        <v>2024</v>
      </c>
      <c r="T4" s="65" t="str">
        <f>IF(desc!$B$1=1,desc!$A$33,IF(desc!$B$1=2,desc!$B$33,IF(desc!$B$1=3,desc!$C$33,desc!$D$33)))</f>
        <v>Var. 23-24</v>
      </c>
    </row>
    <row r="5" spans="1:20" ht="13.35" customHeight="1" x14ac:dyDescent="0.2">
      <c r="A5" s="324" t="str">
        <f>IF(desc!$B$1=1,desc!$A$37,IF(desc!$B$1=2,desc!$B$37,IF(desc!$B$1=3,desc!$C$37,desc!$D$37)))</f>
        <v>Par le biais de raccordements cable-modem</v>
      </c>
      <c r="B5" s="91"/>
      <c r="C5" s="91"/>
      <c r="D5" s="91"/>
      <c r="E5" s="91"/>
      <c r="F5" s="91"/>
      <c r="G5" s="91"/>
      <c r="H5" s="91"/>
      <c r="I5" s="91"/>
      <c r="J5" s="91"/>
      <c r="K5" s="91"/>
      <c r="L5" s="91"/>
      <c r="M5" s="164"/>
      <c r="N5" s="199"/>
      <c r="O5" s="266"/>
      <c r="P5" s="243"/>
      <c r="Q5" s="243"/>
      <c r="R5" s="117"/>
      <c r="T5" s="16"/>
    </row>
    <row r="6" spans="1:20" x14ac:dyDescent="0.2">
      <c r="A6" s="60" t="str">
        <f>IF(desc!$B$1=1,desc!$A$38,IF(desc!$B$1=2,desc!$B$38,IF(desc!$B$1=3,desc!$C$38,desc!$D$38)))</f>
        <v>dont avec débit de transmission descendant &lt; 2 Mbit/s</v>
      </c>
      <c r="B6" s="28">
        <v>170412</v>
      </c>
      <c r="C6" s="28">
        <v>130077</v>
      </c>
      <c r="D6" s="28">
        <v>110373</v>
      </c>
      <c r="E6" s="28">
        <v>51999</v>
      </c>
      <c r="F6" s="28">
        <v>12927</v>
      </c>
      <c r="G6" s="28">
        <v>11783</v>
      </c>
      <c r="H6" s="28">
        <v>84309</v>
      </c>
      <c r="I6" s="28">
        <v>105910</v>
      </c>
      <c r="J6" s="28">
        <v>6492</v>
      </c>
      <c r="K6" s="28">
        <v>10182</v>
      </c>
      <c r="L6" s="28">
        <v>2853</v>
      </c>
      <c r="M6" s="165">
        <v>3093</v>
      </c>
      <c r="N6" s="200">
        <v>1703</v>
      </c>
      <c r="O6" s="267">
        <v>1316</v>
      </c>
      <c r="P6" s="244">
        <v>1508</v>
      </c>
      <c r="Q6" s="244" t="s">
        <v>270</v>
      </c>
      <c r="R6" s="159" t="s">
        <v>270</v>
      </c>
      <c r="T6" s="135" t="s">
        <v>270</v>
      </c>
    </row>
    <row r="7" spans="1:20" x14ac:dyDescent="0.2">
      <c r="A7" s="67" t="str">
        <f>IF(desc!$B$1=1,desc!$A$39,IF(desc!$B$1=2,desc!$B$39,IF(desc!$B$1=3,desc!$C$39,desc!$D$39)))</f>
        <v>dont avec débit de transmission descendant ≥ 2 Mbit/s et &lt; 10 Mbit/s</v>
      </c>
      <c r="B7" s="29">
        <v>426390</v>
      </c>
      <c r="C7" s="29">
        <v>404614</v>
      </c>
      <c r="D7" s="29">
        <v>178016</v>
      </c>
      <c r="E7" s="29">
        <v>199021</v>
      </c>
      <c r="F7" s="29">
        <v>137880</v>
      </c>
      <c r="G7" s="29">
        <v>127202</v>
      </c>
      <c r="H7" s="29">
        <v>152066</v>
      </c>
      <c r="I7" s="29">
        <v>80539</v>
      </c>
      <c r="J7" s="29">
        <v>163384</v>
      </c>
      <c r="K7" s="29">
        <v>139403</v>
      </c>
      <c r="L7" s="29">
        <v>109141</v>
      </c>
      <c r="M7" s="165">
        <v>87910</v>
      </c>
      <c r="N7" s="200">
        <v>11070</v>
      </c>
      <c r="O7" s="267">
        <v>10357</v>
      </c>
      <c r="P7" s="244">
        <v>5116</v>
      </c>
      <c r="Q7" s="244" t="s">
        <v>270</v>
      </c>
      <c r="R7" s="159" t="s">
        <v>270</v>
      </c>
      <c r="T7" s="135" t="s">
        <v>270</v>
      </c>
    </row>
    <row r="8" spans="1:20" x14ac:dyDescent="0.2">
      <c r="A8" s="67" t="str">
        <f>IF(desc!$B$1=1,desc!$A$40,IF(desc!$B$1=2,desc!$B$40,IF(desc!$B$1=3,desc!$C$40,desc!$D$40)))</f>
        <v>dont avec débit de transmission descendant &lt; 10 Mbit/s</v>
      </c>
      <c r="B8" s="30" t="s">
        <v>270</v>
      </c>
      <c r="C8" s="30" t="s">
        <v>270</v>
      </c>
      <c r="D8" s="30" t="s">
        <v>270</v>
      </c>
      <c r="E8" s="30" t="s">
        <v>270</v>
      </c>
      <c r="F8" s="30" t="s">
        <v>270</v>
      </c>
      <c r="G8" s="30" t="s">
        <v>270</v>
      </c>
      <c r="H8" s="30" t="s">
        <v>270</v>
      </c>
      <c r="I8" s="30" t="s">
        <v>270</v>
      </c>
      <c r="J8" s="30" t="s">
        <v>270</v>
      </c>
      <c r="K8" s="30" t="s">
        <v>270</v>
      </c>
      <c r="L8" s="30" t="s">
        <v>270</v>
      </c>
      <c r="M8" s="30" t="s">
        <v>270</v>
      </c>
      <c r="N8" s="30" t="s">
        <v>270</v>
      </c>
      <c r="O8" s="30" t="s">
        <v>270</v>
      </c>
      <c r="P8" s="30" t="s">
        <v>270</v>
      </c>
      <c r="Q8" s="30">
        <v>4852</v>
      </c>
      <c r="R8" s="159">
        <v>3562</v>
      </c>
      <c r="T8" s="135">
        <f>(R8-Q8)/Q8</f>
        <v>-0.26586974443528444</v>
      </c>
    </row>
    <row r="9" spans="1:20" x14ac:dyDescent="0.2">
      <c r="A9" s="124" t="str">
        <f>IF(desc!$B$1=1,desc!$A$41,IF(desc!$B$1=2,desc!$B$41,IF(desc!$B$1=3,desc!$C$41,desc!$D$41)))</f>
        <v>dont avec débit de transmission descendant ≥ 10 Mbit/s et &lt; 30 Mbit/s 1)</v>
      </c>
      <c r="B9" s="30">
        <v>130846</v>
      </c>
      <c r="C9" s="30">
        <v>233359</v>
      </c>
      <c r="D9" s="29">
        <v>510774</v>
      </c>
      <c r="E9" s="29">
        <v>568273</v>
      </c>
      <c r="F9" s="29">
        <v>709736</v>
      </c>
      <c r="G9" s="29">
        <v>387559</v>
      </c>
      <c r="H9" s="29">
        <v>273949</v>
      </c>
      <c r="I9" s="29">
        <v>180518</v>
      </c>
      <c r="J9" s="29">
        <v>98787</v>
      </c>
      <c r="K9" s="29">
        <v>113981</v>
      </c>
      <c r="L9" s="29">
        <v>83472</v>
      </c>
      <c r="M9" s="165">
        <v>58575</v>
      </c>
      <c r="N9" s="200">
        <v>108503</v>
      </c>
      <c r="O9" s="267">
        <v>92972</v>
      </c>
      <c r="P9" s="244">
        <v>81286</v>
      </c>
      <c r="Q9" s="244">
        <v>16584</v>
      </c>
      <c r="R9" s="159">
        <v>11261</v>
      </c>
      <c r="T9" s="135">
        <f>(R9-Q9)/Q9</f>
        <v>-0.32097202122527735</v>
      </c>
    </row>
    <row r="10" spans="1:20" x14ac:dyDescent="0.2">
      <c r="A10" s="68" t="str">
        <f>IF(desc!$B$1=1,desc!$A$42,IF(desc!$B$1=2,desc!$B$42,IF(desc!$B$1=3,desc!$C$42,desc!$D$42)))</f>
        <v>dont avec débit de transmission descendant ≥ 30 Mbit/s et &lt; 100 Mbit/s</v>
      </c>
      <c r="B10" s="30" t="s">
        <v>270</v>
      </c>
      <c r="C10" s="30" t="s">
        <v>270</v>
      </c>
      <c r="D10" s="30" t="s">
        <v>270</v>
      </c>
      <c r="E10" s="30" t="s">
        <v>270</v>
      </c>
      <c r="F10" s="30" t="s">
        <v>270</v>
      </c>
      <c r="G10" s="29">
        <v>369501</v>
      </c>
      <c r="H10" s="29">
        <v>359774</v>
      </c>
      <c r="I10" s="29">
        <v>275375</v>
      </c>
      <c r="J10" s="29">
        <v>284033</v>
      </c>
      <c r="K10" s="29">
        <v>350123</v>
      </c>
      <c r="L10" s="29">
        <v>292678</v>
      </c>
      <c r="M10" s="165">
        <v>237830</v>
      </c>
      <c r="N10" s="200">
        <v>186324</v>
      </c>
      <c r="O10" s="267">
        <v>142417</v>
      </c>
      <c r="P10" s="244">
        <v>101308</v>
      </c>
      <c r="Q10" s="244">
        <v>129106</v>
      </c>
      <c r="R10" s="159">
        <v>97173</v>
      </c>
      <c r="T10" s="197">
        <f>(R10-Q10)/Q10</f>
        <v>-0.24733939553545148</v>
      </c>
    </row>
    <row r="11" spans="1:20" x14ac:dyDescent="0.2">
      <c r="A11" s="125" t="str">
        <f>IF(desc!$B$1=1,desc!$A$43,IF(desc!$B$1=2,desc!$B$43,IF(desc!$B$1=3,desc!$C$43,desc!$D$43)))</f>
        <v xml:space="preserve">dont avec débit de transmission descendant ≥ 100 Mbit/s </v>
      </c>
      <c r="B11" s="30">
        <v>3373</v>
      </c>
      <c r="C11" s="30">
        <v>1378</v>
      </c>
      <c r="D11" s="29">
        <v>4469</v>
      </c>
      <c r="E11" s="29">
        <v>54609</v>
      </c>
      <c r="F11" s="29">
        <v>117466</v>
      </c>
      <c r="G11" s="29">
        <v>210991</v>
      </c>
      <c r="H11" s="29">
        <v>280117</v>
      </c>
      <c r="I11" s="29">
        <v>576929</v>
      </c>
      <c r="J11" s="29">
        <v>691446</v>
      </c>
      <c r="K11" s="29">
        <v>644905</v>
      </c>
      <c r="L11" s="29">
        <v>643090</v>
      </c>
      <c r="M11" s="165">
        <v>739504</v>
      </c>
      <c r="N11" s="200">
        <v>748296</v>
      </c>
      <c r="O11" s="267">
        <v>809610</v>
      </c>
      <c r="P11" s="244">
        <v>843376</v>
      </c>
      <c r="Q11" s="244">
        <v>879767</v>
      </c>
      <c r="R11" s="159">
        <v>883646</v>
      </c>
      <c r="T11" s="197">
        <f>(R11-Q11)/Q11</f>
        <v>4.4091219607009582E-3</v>
      </c>
    </row>
    <row r="12" spans="1:20" x14ac:dyDescent="0.2">
      <c r="A12" s="125" t="str">
        <f>IF(desc!$B$1=1,desc!$A$44,IF(desc!$B$1=2,desc!$B$44,IF(desc!$B$1=3,desc!$C$44,desc!$D$44)))</f>
        <v>dont débit inconnu</v>
      </c>
      <c r="B12" s="30">
        <v>29781</v>
      </c>
      <c r="C12" s="30">
        <v>22142</v>
      </c>
      <c r="D12" s="29">
        <v>14572</v>
      </c>
      <c r="E12" s="29">
        <v>16404</v>
      </c>
      <c r="F12" s="30" t="s">
        <v>270</v>
      </c>
      <c r="G12" s="30" t="s">
        <v>270</v>
      </c>
      <c r="H12" s="30" t="s">
        <v>270</v>
      </c>
      <c r="I12" s="30" t="s">
        <v>270</v>
      </c>
      <c r="J12" s="30" t="s">
        <v>270</v>
      </c>
      <c r="K12" s="30" t="s">
        <v>270</v>
      </c>
      <c r="L12" s="30" t="s">
        <v>270</v>
      </c>
      <c r="M12" s="30" t="s">
        <v>270</v>
      </c>
      <c r="N12" s="30" t="s">
        <v>270</v>
      </c>
      <c r="O12" s="30" t="s">
        <v>270</v>
      </c>
      <c r="P12" s="30" t="s">
        <v>270</v>
      </c>
      <c r="Q12" s="30"/>
      <c r="R12" s="159"/>
      <c r="T12" s="241" t="s">
        <v>270</v>
      </c>
    </row>
    <row r="13" spans="1:20" x14ac:dyDescent="0.2">
      <c r="A13" s="125" t="str">
        <f>IF(desc!$B$1=1,desc!$A$45,IF(desc!$B$1=2,desc!$B$45,IF(desc!$B$1=3,desc!$C$45,desc!$D$45)))</f>
        <v>Nombre total d'abonnés par le biais de raccordements cable-modem</v>
      </c>
      <c r="B13" s="31">
        <v>760802</v>
      </c>
      <c r="C13" s="31">
        <v>791570</v>
      </c>
      <c r="D13" s="32">
        <v>818204</v>
      </c>
      <c r="E13" s="32">
        <v>890306</v>
      </c>
      <c r="F13" s="32">
        <v>978009</v>
      </c>
      <c r="G13" s="32">
        <v>1107036</v>
      </c>
      <c r="H13" s="32">
        <v>1150215</v>
      </c>
      <c r="I13" s="32">
        <v>1219271</v>
      </c>
      <c r="J13" s="32">
        <v>1244142</v>
      </c>
      <c r="K13" s="32">
        <v>1258594</v>
      </c>
      <c r="L13" s="32">
        <v>1131234</v>
      </c>
      <c r="M13" s="212">
        <v>1126912</v>
      </c>
      <c r="N13" s="213">
        <v>1055896</v>
      </c>
      <c r="O13" s="268">
        <v>1056672</v>
      </c>
      <c r="P13" s="245">
        <v>1032594</v>
      </c>
      <c r="Q13" s="245">
        <v>1030309</v>
      </c>
      <c r="R13" s="214">
        <v>995642</v>
      </c>
      <c r="T13" s="210">
        <f>(R13-Q13)/Q13</f>
        <v>-3.3647187397178903E-2</v>
      </c>
    </row>
    <row r="14" spans="1:20" x14ac:dyDescent="0.2">
      <c r="A14" s="126" t="str">
        <f>IF(desc!$B$1=1,desc!$A$46,IF(desc!$B$1=2,desc!$B$46,IF(desc!$B$1=3,desc!$C$46,desc!$D$46)))</f>
        <v>Par le biais de raccordements cuivre avec équipements DSL</v>
      </c>
      <c r="B14" s="96"/>
      <c r="C14" s="96"/>
      <c r="D14" s="96"/>
      <c r="E14" s="96"/>
      <c r="F14" s="96"/>
      <c r="G14" s="96"/>
      <c r="H14" s="96"/>
      <c r="I14" s="31"/>
      <c r="J14" s="31"/>
      <c r="K14" s="31"/>
      <c r="L14" s="31"/>
      <c r="M14" s="215"/>
      <c r="N14" s="213"/>
      <c r="O14" s="268"/>
      <c r="P14" s="245"/>
      <c r="Q14" s="245"/>
      <c r="R14" s="214"/>
      <c r="T14" s="197"/>
    </row>
    <row r="15" spans="1:20" ht="13.35" customHeight="1" x14ac:dyDescent="0.2">
      <c r="A15" s="60" t="str">
        <f>IF(desc!$B$1=1,desc!$A$47,IF(desc!$B$1=2,desc!$B$47,IF(desc!$B$1=3,desc!$C$47,desc!$D$47)))</f>
        <v>dont avec débit de transmission descendant &lt; 2 Mbit/s</v>
      </c>
      <c r="B15" s="33">
        <v>281234</v>
      </c>
      <c r="C15" s="33">
        <v>386084</v>
      </c>
      <c r="D15" s="34">
        <v>415553</v>
      </c>
      <c r="E15" s="34">
        <v>402831</v>
      </c>
      <c r="F15" s="34">
        <v>394816</v>
      </c>
      <c r="G15" s="34">
        <v>158121</v>
      </c>
      <c r="H15" s="34">
        <v>126109</v>
      </c>
      <c r="I15" s="34">
        <v>135511</v>
      </c>
      <c r="J15" s="34">
        <v>86757</v>
      </c>
      <c r="K15" s="34">
        <v>3005</v>
      </c>
      <c r="L15" s="34">
        <v>681</v>
      </c>
      <c r="M15" s="166">
        <v>209</v>
      </c>
      <c r="N15" s="201">
        <v>141</v>
      </c>
      <c r="O15" s="269">
        <v>2038</v>
      </c>
      <c r="P15" s="246">
        <v>1498</v>
      </c>
      <c r="Q15" s="246" t="s">
        <v>270</v>
      </c>
      <c r="R15" s="160" t="s">
        <v>270</v>
      </c>
      <c r="T15" s="197" t="s">
        <v>270</v>
      </c>
    </row>
    <row r="16" spans="1:20" x14ac:dyDescent="0.2">
      <c r="A16" s="67" t="str">
        <f>IF(desc!$B$1=1,desc!$A$48,IF(desc!$B$1=2,desc!$B$48,IF(desc!$B$1=3,desc!$C$48,desc!$D$48)))</f>
        <v>dont avec débit de transmission descendant ≥ 2 Mbit/s et &lt; 10 Mbit/s</v>
      </c>
      <c r="B16" s="33">
        <v>1353676</v>
      </c>
      <c r="C16" s="33">
        <v>1047647</v>
      </c>
      <c r="D16" s="34">
        <v>1259689</v>
      </c>
      <c r="E16" s="34">
        <v>1070972</v>
      </c>
      <c r="F16" s="34">
        <v>832047</v>
      </c>
      <c r="G16" s="34">
        <v>581779</v>
      </c>
      <c r="H16" s="34">
        <v>611077</v>
      </c>
      <c r="I16" s="34">
        <v>606354</v>
      </c>
      <c r="J16" s="34">
        <v>306729</v>
      </c>
      <c r="K16" s="34">
        <v>88401</v>
      </c>
      <c r="L16" s="34">
        <v>59811</v>
      </c>
      <c r="M16" s="166">
        <v>38080</v>
      </c>
      <c r="N16" s="201">
        <v>32731</v>
      </c>
      <c r="O16" s="269">
        <v>21007</v>
      </c>
      <c r="P16" s="246">
        <v>17739</v>
      </c>
      <c r="Q16" s="246" t="s">
        <v>270</v>
      </c>
      <c r="R16" s="160" t="s">
        <v>270</v>
      </c>
      <c r="T16" s="197" t="s">
        <v>270</v>
      </c>
    </row>
    <row r="17" spans="1:20" x14ac:dyDescent="0.2">
      <c r="A17" s="67" t="str">
        <f>IF(desc!$B$1=1,desc!$A$49,IF(desc!$B$1=2,desc!$B$49,IF(desc!$B$1=3,desc!$C$49,desc!$D$49)))</f>
        <v>dont avec débit de transmission descendant &lt; 10 Mbit/s</v>
      </c>
      <c r="B17" s="30" t="s">
        <v>270</v>
      </c>
      <c r="C17" s="30" t="s">
        <v>270</v>
      </c>
      <c r="D17" s="30" t="s">
        <v>270</v>
      </c>
      <c r="E17" s="30" t="s">
        <v>270</v>
      </c>
      <c r="F17" s="30" t="s">
        <v>270</v>
      </c>
      <c r="G17" s="30" t="s">
        <v>270</v>
      </c>
      <c r="H17" s="30" t="s">
        <v>270</v>
      </c>
      <c r="I17" s="30" t="s">
        <v>270</v>
      </c>
      <c r="J17" s="30" t="s">
        <v>270</v>
      </c>
      <c r="K17" s="30" t="s">
        <v>270</v>
      </c>
      <c r="L17" s="30" t="s">
        <v>270</v>
      </c>
      <c r="M17" s="30" t="s">
        <v>270</v>
      </c>
      <c r="N17" s="30" t="s">
        <v>270</v>
      </c>
      <c r="O17" s="30" t="s">
        <v>270</v>
      </c>
      <c r="P17" s="30" t="s">
        <v>270</v>
      </c>
      <c r="Q17" s="30">
        <v>17937</v>
      </c>
      <c r="R17" s="160">
        <v>14129</v>
      </c>
      <c r="T17" s="197">
        <f>(R17-Q17)/Q17</f>
        <v>-0.21229860065785805</v>
      </c>
    </row>
    <row r="18" spans="1:20" x14ac:dyDescent="0.2">
      <c r="A18" s="124" t="str">
        <f>IF(desc!$B$1=1,desc!$A$50,IF(desc!$B$1=2,desc!$B$50,IF(desc!$B$1=3,desc!$C$50,desc!$D$50)))</f>
        <v>dont avec débit de transmission descendant ≥ 10 Mbit/s et &lt; 30 Mbit/s 1)</v>
      </c>
      <c r="B18" s="33">
        <v>69353</v>
      </c>
      <c r="C18" s="33">
        <v>447179</v>
      </c>
      <c r="D18" s="34">
        <v>388509</v>
      </c>
      <c r="E18" s="34">
        <v>676794</v>
      </c>
      <c r="F18" s="34">
        <v>960865</v>
      </c>
      <c r="G18" s="34">
        <v>1028879</v>
      </c>
      <c r="H18" s="34">
        <v>828780.57609861856</v>
      </c>
      <c r="I18" s="34">
        <v>904016</v>
      </c>
      <c r="J18" s="34">
        <v>1016170</v>
      </c>
      <c r="K18" s="34">
        <v>246026</v>
      </c>
      <c r="L18" s="34">
        <v>146296</v>
      </c>
      <c r="M18" s="166">
        <v>183522</v>
      </c>
      <c r="N18" s="201">
        <v>146947</v>
      </c>
      <c r="O18" s="269">
        <v>91512</v>
      </c>
      <c r="P18" s="246">
        <v>72247</v>
      </c>
      <c r="Q18" s="246">
        <v>67817</v>
      </c>
      <c r="R18" s="160">
        <v>56428</v>
      </c>
      <c r="T18" s="197">
        <f>(R18-Q18)/Q18</f>
        <v>-0.16793724287420558</v>
      </c>
    </row>
    <row r="19" spans="1:20" x14ac:dyDescent="0.2">
      <c r="A19" s="68" t="str">
        <f>IF(desc!$B$1=1,desc!$A$51,IF(desc!$B$1=2,desc!$B$51,IF(desc!$B$1=3,desc!$C$51,desc!$D$51)))</f>
        <v>dont avec débit de transmission descendant ≥ 30 Mbit/s et &lt; 100 Mbit/s</v>
      </c>
      <c r="B19" s="30" t="s">
        <v>270</v>
      </c>
      <c r="C19" s="30" t="s">
        <v>270</v>
      </c>
      <c r="D19" s="30" t="s">
        <v>270</v>
      </c>
      <c r="E19" s="30" t="s">
        <v>270</v>
      </c>
      <c r="F19" s="30" t="s">
        <v>270</v>
      </c>
      <c r="G19" s="34">
        <v>439698</v>
      </c>
      <c r="H19" s="34">
        <v>288708.42390138132</v>
      </c>
      <c r="I19" s="34">
        <v>271914</v>
      </c>
      <c r="J19" s="34">
        <v>504243</v>
      </c>
      <c r="K19" s="34">
        <v>1056358</v>
      </c>
      <c r="L19" s="34">
        <v>984947</v>
      </c>
      <c r="M19" s="166">
        <v>768415</v>
      </c>
      <c r="N19" s="201">
        <v>579583</v>
      </c>
      <c r="O19" s="269">
        <v>367014</v>
      </c>
      <c r="P19" s="246">
        <v>254965</v>
      </c>
      <c r="Q19" s="246">
        <v>286342</v>
      </c>
      <c r="R19" s="160">
        <v>209630</v>
      </c>
      <c r="T19" s="197">
        <f>(R19-Q19)/Q19</f>
        <v>-0.26790341619462044</v>
      </c>
    </row>
    <row r="20" spans="1:20" x14ac:dyDescent="0.2">
      <c r="A20" s="125" t="str">
        <f>IF(desc!$B$1=1,desc!$A$52,IF(desc!$B$1=2,desc!$B$52,IF(desc!$B$1=3,desc!$C$52,desc!$D$52)))</f>
        <v xml:space="preserve">dont avec débit de transmission descendant ≥ 100 Mbit/s </v>
      </c>
      <c r="B20" s="33">
        <v>60</v>
      </c>
      <c r="C20" s="33">
        <v>21</v>
      </c>
      <c r="D20" s="34">
        <v>427</v>
      </c>
      <c r="E20" s="34">
        <v>143</v>
      </c>
      <c r="F20" s="34">
        <v>33</v>
      </c>
      <c r="G20" s="34">
        <v>280</v>
      </c>
      <c r="H20" s="34">
        <v>346024</v>
      </c>
      <c r="I20" s="34">
        <v>258858</v>
      </c>
      <c r="J20" s="34">
        <v>163113</v>
      </c>
      <c r="K20" s="34">
        <v>665462</v>
      </c>
      <c r="L20" s="34">
        <v>829055</v>
      </c>
      <c r="M20" s="166">
        <v>1051121</v>
      </c>
      <c r="N20" s="201">
        <v>1270123</v>
      </c>
      <c r="O20" s="269">
        <v>1553465</v>
      </c>
      <c r="P20" s="246">
        <v>1574485</v>
      </c>
      <c r="Q20" s="246">
        <v>1417144</v>
      </c>
      <c r="R20" s="160">
        <v>1405556</v>
      </c>
      <c r="T20" s="197">
        <f>(R20-Q20)/Q20</f>
        <v>-8.1770095346697293E-3</v>
      </c>
    </row>
    <row r="21" spans="1:20" x14ac:dyDescent="0.2">
      <c r="A21" s="125" t="str">
        <f>IF(desc!$B$1=1,desc!$A$53,IF(desc!$B$1=2,desc!$B$53,IF(desc!$B$1=3,desc!$C$53,desc!$D$53)))</f>
        <v>dont débit inconnu</v>
      </c>
      <c r="B21" s="33">
        <v>81877</v>
      </c>
      <c r="C21" s="33">
        <v>54931</v>
      </c>
      <c r="D21" s="34">
        <v>11984</v>
      </c>
      <c r="E21" s="34">
        <v>8400</v>
      </c>
      <c r="F21" s="30" t="s">
        <v>270</v>
      </c>
      <c r="G21" s="30" t="s">
        <v>270</v>
      </c>
      <c r="H21" s="30" t="s">
        <v>270</v>
      </c>
      <c r="I21" s="30" t="s">
        <v>270</v>
      </c>
      <c r="J21" s="30" t="s">
        <v>270</v>
      </c>
      <c r="K21" s="30" t="s">
        <v>270</v>
      </c>
      <c r="L21" s="30" t="s">
        <v>270</v>
      </c>
      <c r="M21" s="30" t="s">
        <v>270</v>
      </c>
      <c r="N21" s="30" t="s">
        <v>270</v>
      </c>
      <c r="O21" s="30" t="s">
        <v>270</v>
      </c>
      <c r="P21" s="30" t="s">
        <v>270</v>
      </c>
      <c r="Q21" s="30"/>
      <c r="R21" s="159"/>
      <c r="T21" s="241" t="s">
        <v>270</v>
      </c>
    </row>
    <row r="22" spans="1:20" x14ac:dyDescent="0.2">
      <c r="A22" s="125" t="str">
        <f>IF(desc!$B$1=1,desc!$A$54,IF(desc!$B$1=2,desc!$B$54,IF(desc!$B$1=3,desc!$C$54,desc!$D$54)))</f>
        <v>Nombre total d'abonnés par le biais de raccordements cuivre avec équipements DSL</v>
      </c>
      <c r="B22" s="35">
        <v>1786200</v>
      </c>
      <c r="C22" s="35">
        <v>1935862</v>
      </c>
      <c r="D22" s="36">
        <v>2076162</v>
      </c>
      <c r="E22" s="36">
        <v>2159140</v>
      </c>
      <c r="F22" s="36">
        <v>2187761</v>
      </c>
      <c r="G22" s="36">
        <v>2208757</v>
      </c>
      <c r="H22" s="36">
        <v>2200699</v>
      </c>
      <c r="I22" s="36">
        <v>2176653</v>
      </c>
      <c r="J22" s="36">
        <v>2077012</v>
      </c>
      <c r="K22" s="36">
        <v>2059252</v>
      </c>
      <c r="L22" s="36">
        <v>2020790</v>
      </c>
      <c r="M22" s="216">
        <v>2041347</v>
      </c>
      <c r="N22" s="217">
        <v>2029525</v>
      </c>
      <c r="O22" s="270">
        <v>2035036</v>
      </c>
      <c r="P22" s="247">
        <v>1920934</v>
      </c>
      <c r="Q22" s="247">
        <v>1789240</v>
      </c>
      <c r="R22" s="218">
        <v>1685743</v>
      </c>
      <c r="T22" s="210">
        <f>(R22-Q22)/Q22</f>
        <v>-5.7844112584113927E-2</v>
      </c>
    </row>
    <row r="23" spans="1:20" x14ac:dyDescent="0.2">
      <c r="A23" s="127" t="str">
        <f>IF(desc!$B$1=1,desc!$A$55,IF(desc!$B$1=2,desc!$B$55,IF(desc!$B$1=3,desc!$C$55,desc!$D$55)))</f>
        <v>Par le biais de raccordements par fibre optique FTTH</v>
      </c>
      <c r="B23" s="98"/>
      <c r="C23" s="98"/>
      <c r="D23" s="98"/>
      <c r="E23" s="98"/>
      <c r="F23" s="98"/>
      <c r="G23" s="98"/>
      <c r="H23" s="98"/>
      <c r="I23" s="219"/>
      <c r="J23" s="219"/>
      <c r="K23" s="219"/>
      <c r="L23" s="219"/>
      <c r="M23" s="220"/>
      <c r="N23" s="221"/>
      <c r="O23" s="271"/>
      <c r="P23" s="248"/>
      <c r="Q23" s="248"/>
      <c r="R23" s="222"/>
      <c r="T23" s="197"/>
    </row>
    <row r="24" spans="1:20" x14ac:dyDescent="0.2">
      <c r="A24" s="60" t="str">
        <f>IF(desc!$B$1=1,desc!$A$56,IF(desc!$B$1=2,desc!$B$56,IF(desc!$B$1=3,desc!$C$56,desc!$D$56)))</f>
        <v>dont avec débit de transmission descendant &lt; 2 Mbit/s</v>
      </c>
      <c r="B24" s="33">
        <v>1778</v>
      </c>
      <c r="C24" s="33">
        <v>921</v>
      </c>
      <c r="D24" s="34">
        <v>1280</v>
      </c>
      <c r="E24" s="34">
        <v>1498</v>
      </c>
      <c r="F24" s="34">
        <v>1301</v>
      </c>
      <c r="G24" s="34">
        <v>913</v>
      </c>
      <c r="H24" s="34">
        <v>522</v>
      </c>
      <c r="I24" s="34">
        <v>225</v>
      </c>
      <c r="J24" s="34">
        <v>68</v>
      </c>
      <c r="K24" s="34">
        <v>2129</v>
      </c>
      <c r="L24" s="34">
        <v>23</v>
      </c>
      <c r="M24" s="166">
        <v>885</v>
      </c>
      <c r="N24" s="201">
        <v>54</v>
      </c>
      <c r="O24" s="269">
        <v>792</v>
      </c>
      <c r="P24" s="246">
        <v>1916</v>
      </c>
      <c r="Q24" s="246" t="s">
        <v>270</v>
      </c>
      <c r="R24" s="160" t="s">
        <v>270</v>
      </c>
      <c r="T24" s="197" t="s">
        <v>270</v>
      </c>
    </row>
    <row r="25" spans="1:20" x14ac:dyDescent="0.2">
      <c r="A25" s="67" t="str">
        <f>IF(desc!$B$1=1,desc!$A$57,IF(desc!$B$1=2,desc!$B$57,IF(desc!$B$1=3,desc!$C$57,desc!$D$57)))</f>
        <v>dont avec débit de transmission descendant ≥ 2 Mbit/s et &lt; 10 Mbit/s</v>
      </c>
      <c r="B25" s="33">
        <v>689</v>
      </c>
      <c r="C25" s="33">
        <v>1839</v>
      </c>
      <c r="D25" s="34">
        <v>2739</v>
      </c>
      <c r="E25" s="34">
        <v>3203</v>
      </c>
      <c r="F25" s="34">
        <v>3354</v>
      </c>
      <c r="G25" s="34">
        <v>15926</v>
      </c>
      <c r="H25" s="34">
        <v>2498</v>
      </c>
      <c r="I25" s="34">
        <v>2869</v>
      </c>
      <c r="J25" s="34">
        <v>12345</v>
      </c>
      <c r="K25" s="34">
        <v>6476</v>
      </c>
      <c r="L25" s="34">
        <v>7743</v>
      </c>
      <c r="M25" s="166">
        <v>7025</v>
      </c>
      <c r="N25" s="201">
        <v>3229</v>
      </c>
      <c r="O25" s="269">
        <v>2797</v>
      </c>
      <c r="P25" s="246">
        <v>3139</v>
      </c>
      <c r="Q25" s="246" t="s">
        <v>270</v>
      </c>
      <c r="R25" s="160" t="s">
        <v>270</v>
      </c>
      <c r="T25" s="197" t="s">
        <v>270</v>
      </c>
    </row>
    <row r="26" spans="1:20" x14ac:dyDescent="0.2">
      <c r="A26" s="67" t="str">
        <f>IF(desc!$B$1=1,desc!$A$58,IF(desc!$B$1=2,desc!$B$58,IF(desc!$B$1=3,desc!$C$58,desc!$D$58)))</f>
        <v>dont avec débit de transmission descendant &lt; 10 Mbit/s</v>
      </c>
      <c r="B26" s="30" t="s">
        <v>270</v>
      </c>
      <c r="C26" s="30" t="s">
        <v>270</v>
      </c>
      <c r="D26" s="30" t="s">
        <v>270</v>
      </c>
      <c r="E26" s="30" t="s">
        <v>270</v>
      </c>
      <c r="F26" s="30" t="s">
        <v>270</v>
      </c>
      <c r="G26" s="30" t="s">
        <v>270</v>
      </c>
      <c r="H26" s="30" t="s">
        <v>270</v>
      </c>
      <c r="I26" s="30" t="s">
        <v>270</v>
      </c>
      <c r="J26" s="30" t="s">
        <v>270</v>
      </c>
      <c r="K26" s="30" t="s">
        <v>270</v>
      </c>
      <c r="L26" s="30" t="s">
        <v>270</v>
      </c>
      <c r="M26" s="30" t="s">
        <v>270</v>
      </c>
      <c r="N26" s="30" t="s">
        <v>270</v>
      </c>
      <c r="O26" s="30" t="s">
        <v>270</v>
      </c>
      <c r="P26" s="30" t="s">
        <v>270</v>
      </c>
      <c r="Q26" s="30">
        <v>4020</v>
      </c>
      <c r="R26" s="160">
        <v>5062</v>
      </c>
      <c r="T26" s="197">
        <f t="shared" ref="T26:T33" si="0">(R26-Q26)/Q26</f>
        <v>0.25920398009950246</v>
      </c>
    </row>
    <row r="27" spans="1:20" x14ac:dyDescent="0.2">
      <c r="A27" s="124" t="str">
        <f>IF(desc!$B$1=1,desc!$A$59,IF(desc!$B$1=2,desc!$B$59,IF(desc!$B$1=3,desc!$C$59,desc!$D$59)))</f>
        <v>dont avec débit de transmission descendant ≥ 10 Mbit/s et &lt; 30 Mbit/s 1)</v>
      </c>
      <c r="B27" s="33">
        <v>904</v>
      </c>
      <c r="C27" s="33">
        <v>3039</v>
      </c>
      <c r="D27" s="34">
        <v>7020</v>
      </c>
      <c r="E27" s="34">
        <v>12860</v>
      </c>
      <c r="F27" s="34">
        <v>32804</v>
      </c>
      <c r="G27" s="34">
        <v>31337</v>
      </c>
      <c r="H27" s="34">
        <v>94771</v>
      </c>
      <c r="I27" s="34">
        <v>204744</v>
      </c>
      <c r="J27" s="34">
        <v>347667</v>
      </c>
      <c r="K27" s="34">
        <v>34171</v>
      </c>
      <c r="L27" s="34">
        <v>59121</v>
      </c>
      <c r="M27" s="166">
        <v>22594</v>
      </c>
      <c r="N27" s="201">
        <v>20728</v>
      </c>
      <c r="O27" s="269">
        <v>17518</v>
      </c>
      <c r="P27" s="246">
        <v>17946</v>
      </c>
      <c r="Q27" s="246">
        <v>15755</v>
      </c>
      <c r="R27" s="160">
        <v>15356</v>
      </c>
      <c r="T27" s="197">
        <f t="shared" si="0"/>
        <v>-2.5325293557600763E-2</v>
      </c>
    </row>
    <row r="28" spans="1:20" x14ac:dyDescent="0.2">
      <c r="A28" s="68" t="str">
        <f>IF(desc!$B$1=1,desc!$A$60,IF(desc!$B$1=2,desc!$B$60,IF(desc!$B$1=3,desc!$C$60,desc!$D$60)))</f>
        <v>dont avec débit de transmission descendant ≥ 30 Mbit/s et &lt; 100 Mbit/s</v>
      </c>
      <c r="B28" s="30" t="s">
        <v>270</v>
      </c>
      <c r="C28" s="30" t="s">
        <v>270</v>
      </c>
      <c r="D28" s="30" t="s">
        <v>270</v>
      </c>
      <c r="E28" s="30" t="s">
        <v>270</v>
      </c>
      <c r="F28" s="30" t="s">
        <v>270</v>
      </c>
      <c r="G28" s="34">
        <v>69511</v>
      </c>
      <c r="H28" s="34">
        <v>79332</v>
      </c>
      <c r="I28" s="34">
        <v>79641</v>
      </c>
      <c r="J28" s="34">
        <v>44895</v>
      </c>
      <c r="K28" s="34">
        <v>76220</v>
      </c>
      <c r="L28" s="34">
        <v>90305</v>
      </c>
      <c r="M28" s="166">
        <v>80108</v>
      </c>
      <c r="N28" s="201">
        <v>77631</v>
      </c>
      <c r="O28" s="269">
        <v>53571</v>
      </c>
      <c r="P28" s="246">
        <v>41477</v>
      </c>
      <c r="Q28" s="246">
        <v>38181</v>
      </c>
      <c r="R28" s="160">
        <v>31938</v>
      </c>
      <c r="T28" s="197">
        <f t="shared" si="0"/>
        <v>-0.16351064665671408</v>
      </c>
    </row>
    <row r="29" spans="1:20" x14ac:dyDescent="0.2">
      <c r="A29" s="68" t="str">
        <f>IF(desc!$B$1=1,desc!$A$61,IF(desc!$B$1=2,desc!$B$61,IF(desc!$B$1=3,desc!$C$61,desc!$D$61)))</f>
        <v>dont avec débit de transmission descendant ≥ 100 Mbit/s</v>
      </c>
      <c r="B29" s="33">
        <v>450</v>
      </c>
      <c r="C29" s="33">
        <v>723</v>
      </c>
      <c r="D29" s="34">
        <v>929</v>
      </c>
      <c r="E29" s="34">
        <v>5507</v>
      </c>
      <c r="F29" s="34">
        <v>742</v>
      </c>
      <c r="G29" s="34">
        <v>2249</v>
      </c>
      <c r="H29" s="34">
        <v>5506</v>
      </c>
      <c r="I29" s="34">
        <v>14039</v>
      </c>
      <c r="J29" s="34">
        <v>44176</v>
      </c>
      <c r="K29" s="34">
        <v>475312</v>
      </c>
      <c r="L29" s="30" t="s">
        <v>270</v>
      </c>
      <c r="M29" s="30" t="s">
        <v>270</v>
      </c>
      <c r="N29" s="30" t="s">
        <v>270</v>
      </c>
      <c r="O29" s="30" t="s">
        <v>270</v>
      </c>
      <c r="P29" s="30" t="s">
        <v>270</v>
      </c>
      <c r="Q29" s="30" t="s">
        <v>270</v>
      </c>
      <c r="R29" s="160" t="s">
        <v>270</v>
      </c>
      <c r="T29" s="197" t="s">
        <v>270</v>
      </c>
    </row>
    <row r="30" spans="1:20" x14ac:dyDescent="0.2">
      <c r="A30" s="68" t="str">
        <f>IF(desc!$B$1=1,desc!$A$62,IF(desc!$B$1=2,desc!$B$62,IF(desc!$B$1=3,desc!$C$62,desc!$D$62)))</f>
        <v>dont avec débit de transmission descendant ≥ 100 Mbit/s et &lt; 1 Gbit/s 2)</v>
      </c>
      <c r="B30" s="30" t="s">
        <v>270</v>
      </c>
      <c r="C30" s="30" t="s">
        <v>270</v>
      </c>
      <c r="D30" s="30" t="s">
        <v>270</v>
      </c>
      <c r="E30" s="30" t="s">
        <v>270</v>
      </c>
      <c r="F30" s="30" t="s">
        <v>270</v>
      </c>
      <c r="G30" s="30" t="s">
        <v>270</v>
      </c>
      <c r="H30" s="30" t="s">
        <v>270</v>
      </c>
      <c r="I30" s="30" t="s">
        <v>270</v>
      </c>
      <c r="J30" s="30" t="s">
        <v>270</v>
      </c>
      <c r="K30" s="30" t="s">
        <v>270</v>
      </c>
      <c r="L30" s="34">
        <v>103079</v>
      </c>
      <c r="M30" s="166">
        <v>167127</v>
      </c>
      <c r="N30" s="201">
        <v>193756</v>
      </c>
      <c r="O30" s="269">
        <v>115811</v>
      </c>
      <c r="P30" s="246">
        <v>139015</v>
      </c>
      <c r="Q30" s="246">
        <v>165309</v>
      </c>
      <c r="R30" s="160">
        <v>195297</v>
      </c>
      <c r="T30" s="197">
        <f t="shared" si="0"/>
        <v>0.18140573108542185</v>
      </c>
    </row>
    <row r="31" spans="1:20" x14ac:dyDescent="0.2">
      <c r="A31" s="68" t="str">
        <f>IF(desc!$B$1=1,desc!$A$63,IF(desc!$B$1=2,desc!$B$63,IF(desc!$B$1=3,desc!$C$63,desc!$D$63)))</f>
        <v>dont avec débit de transmission descendant ≥ 1 Gbit/s</v>
      </c>
      <c r="B31" s="30" t="s">
        <v>270</v>
      </c>
      <c r="C31" s="30" t="s">
        <v>270</v>
      </c>
      <c r="D31" s="30" t="s">
        <v>270</v>
      </c>
      <c r="E31" s="30" t="s">
        <v>270</v>
      </c>
      <c r="F31" s="30" t="s">
        <v>270</v>
      </c>
      <c r="G31" s="30" t="s">
        <v>270</v>
      </c>
      <c r="H31" s="30" t="s">
        <v>270</v>
      </c>
      <c r="I31" s="30" t="s">
        <v>270</v>
      </c>
      <c r="J31" s="30" t="s">
        <v>270</v>
      </c>
      <c r="K31" s="30" t="s">
        <v>270</v>
      </c>
      <c r="L31" s="34">
        <v>460018</v>
      </c>
      <c r="M31" s="166">
        <v>567254</v>
      </c>
      <c r="N31" s="201">
        <v>629838</v>
      </c>
      <c r="O31" s="269">
        <v>886577</v>
      </c>
      <c r="P31" s="246">
        <v>1015764</v>
      </c>
      <c r="Q31" s="30" t="s">
        <v>270</v>
      </c>
      <c r="R31" s="160" t="s">
        <v>270</v>
      </c>
      <c r="T31" s="197" t="s">
        <v>270</v>
      </c>
    </row>
    <row r="32" spans="1:20" x14ac:dyDescent="0.2">
      <c r="A32" s="68" t="str">
        <f>IF(desc!$B$1=1,desc!$A$64,IF(desc!$B$1=2,desc!$B$64,IF(desc!$B$1=3,desc!$C$64,desc!$D$64)))</f>
        <v>dont avec débit de transmission descendant ≥ 1 Gbit/s et &lt;10 Gbit/s</v>
      </c>
      <c r="B32" s="30" t="s">
        <v>270</v>
      </c>
      <c r="C32" s="30" t="s">
        <v>270</v>
      </c>
      <c r="D32" s="30" t="s">
        <v>270</v>
      </c>
      <c r="E32" s="30" t="s">
        <v>270</v>
      </c>
      <c r="F32" s="30" t="s">
        <v>270</v>
      </c>
      <c r="G32" s="30" t="s">
        <v>270</v>
      </c>
      <c r="H32" s="30" t="s">
        <v>270</v>
      </c>
      <c r="I32" s="30" t="s">
        <v>270</v>
      </c>
      <c r="J32" s="30" t="s">
        <v>270</v>
      </c>
      <c r="K32" s="30" t="s">
        <v>270</v>
      </c>
      <c r="L32" s="30" t="s">
        <v>270</v>
      </c>
      <c r="M32" s="30" t="s">
        <v>270</v>
      </c>
      <c r="N32" s="30" t="s">
        <v>270</v>
      </c>
      <c r="O32" s="30" t="s">
        <v>270</v>
      </c>
      <c r="P32" s="30" t="s">
        <v>270</v>
      </c>
      <c r="Q32" s="30">
        <v>177557</v>
      </c>
      <c r="R32" s="160">
        <v>141181</v>
      </c>
      <c r="T32" s="197">
        <f t="shared" si="0"/>
        <v>-0.20486942221371165</v>
      </c>
    </row>
    <row r="33" spans="1:22" x14ac:dyDescent="0.2">
      <c r="A33" s="68" t="str">
        <f>IF(desc!$B$1=1,desc!$A$65,IF(desc!$B$1=2,desc!$B$65,IF(desc!$B$1=3,desc!$C$65,desc!$D$65)))</f>
        <v>dont avec débit de transmission descendant ≥ 10 Gbit/s</v>
      </c>
      <c r="B33" s="30" t="s">
        <v>270</v>
      </c>
      <c r="C33" s="30" t="s">
        <v>270</v>
      </c>
      <c r="D33" s="30" t="s">
        <v>270</v>
      </c>
      <c r="E33" s="30" t="s">
        <v>270</v>
      </c>
      <c r="F33" s="30" t="s">
        <v>270</v>
      </c>
      <c r="G33" s="30" t="s">
        <v>270</v>
      </c>
      <c r="H33" s="30" t="s">
        <v>270</v>
      </c>
      <c r="I33" s="30" t="s">
        <v>270</v>
      </c>
      <c r="J33" s="30" t="s">
        <v>270</v>
      </c>
      <c r="K33" s="30" t="s">
        <v>270</v>
      </c>
      <c r="L33" s="30" t="s">
        <v>270</v>
      </c>
      <c r="M33" s="30" t="s">
        <v>270</v>
      </c>
      <c r="N33" s="30" t="s">
        <v>270</v>
      </c>
      <c r="O33" s="30" t="s">
        <v>270</v>
      </c>
      <c r="P33" s="30" t="s">
        <v>270</v>
      </c>
      <c r="Q33" s="30">
        <v>926926</v>
      </c>
      <c r="R33" s="160">
        <v>1088324</v>
      </c>
      <c r="T33" s="197">
        <f t="shared" si="0"/>
        <v>0.17412177455374001</v>
      </c>
    </row>
    <row r="34" spans="1:22" x14ac:dyDescent="0.2">
      <c r="A34" s="125" t="str">
        <f>IF(desc!$B$1=1,desc!$A$66,IF(desc!$B$1=2,desc!$B$66,IF(desc!$B$1=3,desc!$C$66,desc!$D$66)))</f>
        <v>dont débit inconnu</v>
      </c>
      <c r="B34" s="33">
        <v>139</v>
      </c>
      <c r="C34" s="33">
        <v>103</v>
      </c>
      <c r="D34" s="34">
        <v>610</v>
      </c>
      <c r="E34" s="34">
        <v>1172</v>
      </c>
      <c r="F34" s="30" t="s">
        <v>270</v>
      </c>
      <c r="G34" s="30" t="s">
        <v>270</v>
      </c>
      <c r="H34" s="30" t="s">
        <v>270</v>
      </c>
      <c r="I34" s="30" t="s">
        <v>270</v>
      </c>
      <c r="J34" s="30" t="s">
        <v>270</v>
      </c>
      <c r="K34" s="30" t="s">
        <v>270</v>
      </c>
      <c r="L34" s="30" t="s">
        <v>270</v>
      </c>
      <c r="M34" s="30" t="s">
        <v>270</v>
      </c>
      <c r="N34" s="30" t="s">
        <v>270</v>
      </c>
      <c r="O34" s="30" t="s">
        <v>270</v>
      </c>
      <c r="P34" s="30" t="s">
        <v>270</v>
      </c>
      <c r="Q34" s="30" t="s">
        <v>270</v>
      </c>
      <c r="R34" s="160" t="s">
        <v>270</v>
      </c>
      <c r="T34" s="241" t="s">
        <v>270</v>
      </c>
    </row>
    <row r="35" spans="1:22" x14ac:dyDescent="0.2">
      <c r="A35" s="128" t="str">
        <f>IF(desc!$B$1=1,desc!$A$67,IF(desc!$B$1=2,desc!$B$67,IF(desc!$B$1=3,desc!$C$67,desc!$D$67)))</f>
        <v>Nombre total d'abonnés par le biais de raccordements par fibre optique FTTH</v>
      </c>
      <c r="B35" s="35">
        <v>3960</v>
      </c>
      <c r="C35" s="35">
        <v>6625</v>
      </c>
      <c r="D35" s="36">
        <v>12578</v>
      </c>
      <c r="E35" s="36">
        <v>24240</v>
      </c>
      <c r="F35" s="36">
        <v>38201</v>
      </c>
      <c r="G35" s="36">
        <v>119936</v>
      </c>
      <c r="H35" s="36">
        <v>182629</v>
      </c>
      <c r="I35" s="36">
        <v>301518</v>
      </c>
      <c r="J35" s="36">
        <v>449151</v>
      </c>
      <c r="K35" s="36">
        <v>594308</v>
      </c>
      <c r="L35" s="36">
        <v>720289</v>
      </c>
      <c r="M35" s="216">
        <v>844993</v>
      </c>
      <c r="N35" s="217">
        <v>925236</v>
      </c>
      <c r="O35" s="270">
        <v>1077066</v>
      </c>
      <c r="P35" s="247">
        <v>1219257</v>
      </c>
      <c r="Q35" s="247">
        <v>1327748</v>
      </c>
      <c r="R35" s="214">
        <v>1477158</v>
      </c>
      <c r="T35" s="210">
        <f>(R35-Q35)/Q35</f>
        <v>0.11252888349295198</v>
      </c>
    </row>
    <row r="36" spans="1:22" x14ac:dyDescent="0.2">
      <c r="A36" s="129" t="str">
        <f>IF(desc!$B$1=1,desc!$A$68,IF(desc!$B$1=2,desc!$B$68,IF(desc!$B$1=3,desc!$C$68,desc!$D$68)))</f>
        <v>Dont par le biais de raccordements Wimax fixes</v>
      </c>
      <c r="B36" s="35">
        <v>0</v>
      </c>
      <c r="C36" s="35">
        <v>0</v>
      </c>
      <c r="D36" s="36">
        <v>0</v>
      </c>
      <c r="E36" s="36">
        <v>0</v>
      </c>
      <c r="F36" s="36">
        <v>10</v>
      </c>
      <c r="G36" s="36">
        <v>52</v>
      </c>
      <c r="H36" s="36">
        <v>102</v>
      </c>
      <c r="I36" s="36">
        <v>155</v>
      </c>
      <c r="J36" s="36">
        <v>332</v>
      </c>
      <c r="K36" s="36">
        <v>207</v>
      </c>
      <c r="L36" s="36">
        <v>199</v>
      </c>
      <c r="M36" s="216">
        <v>152</v>
      </c>
      <c r="N36" s="217">
        <v>9</v>
      </c>
      <c r="O36" s="270">
        <v>0</v>
      </c>
      <c r="P36" s="247">
        <v>6</v>
      </c>
      <c r="Q36" s="31" t="s">
        <v>270</v>
      </c>
      <c r="R36" s="218" t="s">
        <v>270</v>
      </c>
      <c r="T36" s="210" t="s">
        <v>270</v>
      </c>
    </row>
    <row r="37" spans="1:22" x14ac:dyDescent="0.2">
      <c r="A37" s="130" t="str">
        <f>IF(desc!$B$1=1,desc!$A$69,IF(desc!$B$1=2,desc!$B$69,IF(desc!$B$1=3,desc!$C$69,desc!$D$69)))</f>
        <v>Par d’autres types de raccordements (utilisation de hotspots exclue)</v>
      </c>
      <c r="B37" s="37">
        <v>5248</v>
      </c>
      <c r="C37" s="37">
        <v>5092</v>
      </c>
      <c r="D37" s="38">
        <v>4561</v>
      </c>
      <c r="E37" s="38">
        <v>2698</v>
      </c>
      <c r="F37" s="38">
        <v>6650</v>
      </c>
      <c r="G37" s="38">
        <v>2313</v>
      </c>
      <c r="H37" s="38">
        <v>2341</v>
      </c>
      <c r="I37" s="38">
        <v>2966</v>
      </c>
      <c r="J37" s="38">
        <v>2888</v>
      </c>
      <c r="K37" s="38">
        <v>3164</v>
      </c>
      <c r="L37" s="38">
        <v>9691</v>
      </c>
      <c r="M37" s="169">
        <v>9116</v>
      </c>
      <c r="N37" s="204">
        <v>4076</v>
      </c>
      <c r="O37" s="272">
        <v>3987</v>
      </c>
      <c r="P37" s="311">
        <v>3796</v>
      </c>
      <c r="Q37" s="311">
        <v>5191</v>
      </c>
      <c r="R37" s="312">
        <v>5473</v>
      </c>
      <c r="T37" s="210">
        <f>(R37-Q37)/Q37</f>
        <v>5.4324792910807169E-2</v>
      </c>
    </row>
    <row r="38" spans="1:22" x14ac:dyDescent="0.2">
      <c r="A38" s="131" t="str">
        <f>IF(desc!$B$1=1,desc!$A$70,IF(desc!$B$1=2,desc!$B$70,IF(desc!$B$1=3,desc!$C$70,desc!$D$70)))</f>
        <v>Nombre d'abonnés à internet large bande</v>
      </c>
      <c r="B38" s="99"/>
      <c r="C38" s="99"/>
      <c r="D38" s="99"/>
      <c r="E38" s="99"/>
      <c r="F38" s="99"/>
      <c r="G38" s="99"/>
      <c r="H38" s="99"/>
      <c r="I38" s="223"/>
      <c r="J38" s="223"/>
      <c r="K38" s="223"/>
      <c r="L38" s="223"/>
      <c r="M38" s="224"/>
      <c r="N38" s="225"/>
      <c r="O38" s="273"/>
      <c r="P38" s="249"/>
      <c r="Q38" s="249"/>
      <c r="R38" s="226"/>
      <c r="T38" s="197"/>
    </row>
    <row r="39" spans="1:22" x14ac:dyDescent="0.2">
      <c r="A39" s="60" t="str">
        <f>IF(desc!$B$1=1,desc!$A$71,IF(desc!$B$1=2,desc!$B$71,IF(desc!$B$1=3,desc!$C$71,desc!$D$71)))</f>
        <v>dont avec débit de transmission descendant &lt; 2 Mbit/s</v>
      </c>
      <c r="B39" s="33">
        <v>453424</v>
      </c>
      <c r="C39" s="33">
        <v>517082</v>
      </c>
      <c r="D39" s="34">
        <v>527206</v>
      </c>
      <c r="E39" s="34">
        <v>456328</v>
      </c>
      <c r="F39" s="34">
        <v>409044</v>
      </c>
      <c r="G39" s="34">
        <v>170817</v>
      </c>
      <c r="H39" s="34">
        <v>210940</v>
      </c>
      <c r="I39" s="34">
        <v>241646</v>
      </c>
      <c r="J39" s="34">
        <v>93317</v>
      </c>
      <c r="K39" s="34">
        <v>15316</v>
      </c>
      <c r="L39" s="34">
        <v>3557</v>
      </c>
      <c r="M39" s="166">
        <v>4187</v>
      </c>
      <c r="N39" s="201">
        <v>1898</v>
      </c>
      <c r="O39" s="269">
        <v>4146</v>
      </c>
      <c r="P39" s="246">
        <v>4922</v>
      </c>
      <c r="Q39" s="246" t="s">
        <v>270</v>
      </c>
      <c r="R39" s="160" t="s">
        <v>270</v>
      </c>
      <c r="T39" s="197" t="s">
        <v>270</v>
      </c>
      <c r="V39" s="322"/>
    </row>
    <row r="40" spans="1:22" x14ac:dyDescent="0.2">
      <c r="A40" s="67" t="str">
        <f>IF(desc!$B$1=1,desc!$A$72,IF(desc!$B$1=2,desc!$B$72,IF(desc!$B$1=3,desc!$C$72,desc!$D$72)))</f>
        <v>dont avec débit de transmission descendant ≥ 2 Mbit/s et &lt; 10 Mbit/s</v>
      </c>
      <c r="B40" s="33">
        <v>1780755</v>
      </c>
      <c r="C40" s="33">
        <v>1454100</v>
      </c>
      <c r="D40" s="34">
        <v>1440444</v>
      </c>
      <c r="E40" s="34">
        <v>1273196</v>
      </c>
      <c r="F40" s="34">
        <v>973281</v>
      </c>
      <c r="G40" s="34">
        <v>724907</v>
      </c>
      <c r="H40" s="34">
        <v>765641</v>
      </c>
      <c r="I40" s="34">
        <v>689762</v>
      </c>
      <c r="J40" s="34">
        <v>482458</v>
      </c>
      <c r="K40" s="34">
        <v>234280</v>
      </c>
      <c r="L40" s="34">
        <v>176695</v>
      </c>
      <c r="M40" s="166">
        <v>133015</v>
      </c>
      <c r="N40" s="201">
        <v>47030</v>
      </c>
      <c r="O40" s="269">
        <v>34161</v>
      </c>
      <c r="P40" s="246">
        <v>25994</v>
      </c>
      <c r="Q40" s="246" t="s">
        <v>270</v>
      </c>
      <c r="R40" s="160" t="s">
        <v>270</v>
      </c>
      <c r="T40" s="197" t="s">
        <v>270</v>
      </c>
      <c r="V40" s="322"/>
    </row>
    <row r="41" spans="1:22" x14ac:dyDescent="0.2">
      <c r="A41" s="67" t="str">
        <f>IF(desc!$B$1=1,desc!$A$73,IF(desc!$B$1=2,desc!$B$73,IF(desc!$B$1=3,desc!$C$73,desc!$D$73)))</f>
        <v>dont avec débit de transmission descendant &lt; 10 Mbit/s</v>
      </c>
      <c r="B41" s="30" t="s">
        <v>270</v>
      </c>
      <c r="C41" s="30" t="s">
        <v>270</v>
      </c>
      <c r="D41" s="30" t="s">
        <v>270</v>
      </c>
      <c r="E41" s="30" t="s">
        <v>270</v>
      </c>
      <c r="F41" s="30" t="s">
        <v>270</v>
      </c>
      <c r="G41" s="30" t="s">
        <v>270</v>
      </c>
      <c r="H41" s="30" t="s">
        <v>270</v>
      </c>
      <c r="I41" s="30" t="s">
        <v>270</v>
      </c>
      <c r="J41" s="30" t="s">
        <v>270</v>
      </c>
      <c r="K41" s="30" t="s">
        <v>270</v>
      </c>
      <c r="L41" s="30" t="s">
        <v>270</v>
      </c>
      <c r="M41" s="30" t="s">
        <v>270</v>
      </c>
      <c r="N41" s="30" t="s">
        <v>270</v>
      </c>
      <c r="O41" s="30" t="s">
        <v>270</v>
      </c>
      <c r="P41" s="30" t="s">
        <v>270</v>
      </c>
      <c r="Q41" s="30">
        <v>26809</v>
      </c>
      <c r="R41" s="160">
        <v>22753</v>
      </c>
      <c r="T41" s="197">
        <f t="shared" ref="T41:T42" si="1">(R41-Q41)/Q41</f>
        <v>-0.15129247640717669</v>
      </c>
      <c r="V41" s="322"/>
    </row>
    <row r="42" spans="1:22" x14ac:dyDescent="0.2">
      <c r="A42" s="124" t="str">
        <f>IF(desc!$B$1=1,desc!$A$74,IF(desc!$B$1=2,desc!$B$74,IF(desc!$B$1=3,desc!$C$74,desc!$D$74)))</f>
        <v>dont avec débit de transmission descendant ≥ 10 Mbit/s et &lt; 30 Mbit/s 1)</v>
      </c>
      <c r="B42" s="39">
        <v>201103</v>
      </c>
      <c r="C42" s="39">
        <v>683577</v>
      </c>
      <c r="D42" s="40">
        <v>906303</v>
      </c>
      <c r="E42" s="40">
        <v>1257927</v>
      </c>
      <c r="F42" s="40">
        <v>1703405</v>
      </c>
      <c r="G42" s="40">
        <v>1447775</v>
      </c>
      <c r="H42" s="40">
        <v>1197500.5760986186</v>
      </c>
      <c r="I42" s="40">
        <v>1289278</v>
      </c>
      <c r="J42" s="40">
        <v>1462624</v>
      </c>
      <c r="K42" s="40">
        <v>394178</v>
      </c>
      <c r="L42" s="40">
        <v>288889</v>
      </c>
      <c r="M42" s="167">
        <v>264691</v>
      </c>
      <c r="N42" s="202">
        <v>276178</v>
      </c>
      <c r="O42" s="274">
        <v>202002</v>
      </c>
      <c r="P42" s="250">
        <v>171479</v>
      </c>
      <c r="Q42" s="250">
        <v>100156</v>
      </c>
      <c r="R42" s="161">
        <v>83045</v>
      </c>
      <c r="T42" s="197">
        <f t="shared" si="1"/>
        <v>-0.17084348416470307</v>
      </c>
      <c r="V42" s="322"/>
    </row>
    <row r="43" spans="1:22" x14ac:dyDescent="0.2">
      <c r="A43" s="68" t="str">
        <f>IF(desc!$B$1=1,desc!$A$75,IF(desc!$B$1=2,desc!$B$75,IF(desc!$B$1=3,desc!$C$75,desc!$D$75)))</f>
        <v>dont avec débit de transmission descendant ≥ 30 Mbit/s et &lt; 100 Mbit/s</v>
      </c>
      <c r="B43" s="30" t="s">
        <v>270</v>
      </c>
      <c r="C43" s="30" t="s">
        <v>270</v>
      </c>
      <c r="D43" s="30" t="s">
        <v>270</v>
      </c>
      <c r="E43" s="30" t="s">
        <v>270</v>
      </c>
      <c r="F43" s="30" t="s">
        <v>270</v>
      </c>
      <c r="G43" s="34">
        <v>878710</v>
      </c>
      <c r="H43" s="34">
        <v>727814.42390138132</v>
      </c>
      <c r="I43" s="34">
        <v>626930</v>
      </c>
      <c r="J43" s="34">
        <v>833171</v>
      </c>
      <c r="K43" s="34">
        <v>1482701</v>
      </c>
      <c r="L43" s="34">
        <v>1367930</v>
      </c>
      <c r="M43" s="166">
        <v>1086353</v>
      </c>
      <c r="N43" s="201">
        <v>843538</v>
      </c>
      <c r="O43" s="269">
        <v>563002</v>
      </c>
      <c r="P43" s="246">
        <v>397750</v>
      </c>
      <c r="Q43" s="246">
        <v>453629</v>
      </c>
      <c r="R43" s="160">
        <v>338741</v>
      </c>
      <c r="T43" s="197">
        <f>(R43-Q43)/Q43</f>
        <v>-0.25326423134323423</v>
      </c>
      <c r="V43" s="322"/>
    </row>
    <row r="44" spans="1:22" x14ac:dyDescent="0.2">
      <c r="A44" s="68" t="str">
        <f>IF(desc!$B$1=1,desc!$A$76,IF(desc!$B$1=2,desc!$B$76,IF(desc!$B$1=3,desc!$C$76,desc!$D$76)))</f>
        <v>dont avec débit de transmission descendant ≥ 100 Mbit/s</v>
      </c>
      <c r="B44" s="41">
        <v>3883</v>
      </c>
      <c r="C44" s="41">
        <v>2122</v>
      </c>
      <c r="D44" s="42">
        <v>5825</v>
      </c>
      <c r="E44" s="42">
        <v>60259</v>
      </c>
      <c r="F44" s="42">
        <v>118241</v>
      </c>
      <c r="G44" s="42">
        <v>213520</v>
      </c>
      <c r="H44" s="42">
        <v>631647</v>
      </c>
      <c r="I44" s="42">
        <v>849826</v>
      </c>
      <c r="J44" s="42">
        <v>898735</v>
      </c>
      <c r="K44" s="42">
        <v>1785679</v>
      </c>
      <c r="L44" s="30" t="s">
        <v>270</v>
      </c>
      <c r="M44" s="30" t="s">
        <v>270</v>
      </c>
      <c r="N44" s="30" t="s">
        <v>270</v>
      </c>
      <c r="O44" s="30" t="s">
        <v>270</v>
      </c>
      <c r="P44" s="30" t="s">
        <v>270</v>
      </c>
      <c r="Q44" s="30" t="s">
        <v>270</v>
      </c>
      <c r="R44" s="160" t="s">
        <v>270</v>
      </c>
      <c r="T44" s="197" t="s">
        <v>270</v>
      </c>
      <c r="V44" s="322"/>
    </row>
    <row r="45" spans="1:22" x14ac:dyDescent="0.2">
      <c r="A45" s="68" t="str">
        <f>IF(desc!$B$1=1,desc!$A$77,IF(desc!$B$1=2,desc!$B$77,IF(desc!$B$1=3,desc!$C$77,desc!$D$77)))</f>
        <v>dont avec débit de transmission descendant ≥ 100 Mbit/s et &lt; 1 Gbit/s 2)</v>
      </c>
      <c r="B45" s="30" t="s">
        <v>270</v>
      </c>
      <c r="C45" s="30" t="s">
        <v>270</v>
      </c>
      <c r="D45" s="30" t="s">
        <v>270</v>
      </c>
      <c r="E45" s="30" t="s">
        <v>270</v>
      </c>
      <c r="F45" s="30" t="s">
        <v>270</v>
      </c>
      <c r="G45" s="30" t="s">
        <v>270</v>
      </c>
      <c r="H45" s="30" t="s">
        <v>270</v>
      </c>
      <c r="I45" s="30" t="s">
        <v>270</v>
      </c>
      <c r="J45" s="30" t="s">
        <v>270</v>
      </c>
      <c r="K45" s="30" t="s">
        <v>270</v>
      </c>
      <c r="L45" s="42">
        <v>1575224</v>
      </c>
      <c r="M45" s="168">
        <v>1957752</v>
      </c>
      <c r="N45" s="203">
        <v>2212175</v>
      </c>
      <c r="O45" s="275">
        <v>2478886</v>
      </c>
      <c r="P45" s="251">
        <v>2556876</v>
      </c>
      <c r="Q45" s="251">
        <v>2462220</v>
      </c>
      <c r="R45" s="162">
        <v>2484499</v>
      </c>
      <c r="T45" s="197">
        <f t="shared" ref="T45:T48" si="2">(R45-Q45)/Q45</f>
        <v>9.0483384912802261E-3</v>
      </c>
      <c r="V45" s="322"/>
    </row>
    <row r="46" spans="1:22" x14ac:dyDescent="0.2">
      <c r="A46" s="68" t="str">
        <f>IF(desc!$B$1=1,desc!$A$78,IF(desc!$B$1=2,desc!$B$78,IF(desc!$B$1=3,desc!$C$78,desc!$D$78)))</f>
        <v>dont avec débit de transmission descendant ≥ 1 Gbit/s</v>
      </c>
      <c r="B46" s="30" t="s">
        <v>270</v>
      </c>
      <c r="C46" s="30" t="s">
        <v>270</v>
      </c>
      <c r="D46" s="30" t="s">
        <v>270</v>
      </c>
      <c r="E46" s="30" t="s">
        <v>270</v>
      </c>
      <c r="F46" s="30" t="s">
        <v>270</v>
      </c>
      <c r="G46" s="30" t="s">
        <v>270</v>
      </c>
      <c r="H46" s="30" t="s">
        <v>270</v>
      </c>
      <c r="I46" s="30" t="s">
        <v>270</v>
      </c>
      <c r="J46" s="30" t="s">
        <v>270</v>
      </c>
      <c r="K46" s="30" t="s">
        <v>270</v>
      </c>
      <c r="L46" s="34">
        <v>460018</v>
      </c>
      <c r="M46" s="166">
        <v>567254</v>
      </c>
      <c r="N46" s="201">
        <v>629838</v>
      </c>
      <c r="O46" s="269">
        <v>886577</v>
      </c>
      <c r="P46" s="246">
        <v>1015764</v>
      </c>
      <c r="Q46" s="246" t="s">
        <v>270</v>
      </c>
      <c r="R46" s="162" t="s">
        <v>270</v>
      </c>
      <c r="T46" s="197" t="s">
        <v>270</v>
      </c>
      <c r="V46" s="322"/>
    </row>
    <row r="47" spans="1:22" x14ac:dyDescent="0.2">
      <c r="A47" s="68" t="str">
        <f>IF(desc!$B$1=1,desc!$A$79,IF(desc!$B$1=2,desc!$B$79,IF(desc!$B$1=3,desc!$C$79,desc!$D$79)))</f>
        <v>dont avec débit de transmission descendant ≥ 1 Gbit/s et &lt;10 Gbit/s</v>
      </c>
      <c r="B47" s="30" t="s">
        <v>270</v>
      </c>
      <c r="C47" s="30" t="s">
        <v>270</v>
      </c>
      <c r="D47" s="30" t="s">
        <v>270</v>
      </c>
      <c r="E47" s="30" t="s">
        <v>270</v>
      </c>
      <c r="F47" s="30" t="s">
        <v>270</v>
      </c>
      <c r="G47" s="30" t="s">
        <v>270</v>
      </c>
      <c r="H47" s="30" t="s">
        <v>270</v>
      </c>
      <c r="I47" s="30" t="s">
        <v>270</v>
      </c>
      <c r="J47" s="30" t="s">
        <v>270</v>
      </c>
      <c r="K47" s="30" t="s">
        <v>270</v>
      </c>
      <c r="L47" s="30" t="s">
        <v>270</v>
      </c>
      <c r="M47" s="30" t="s">
        <v>270</v>
      </c>
      <c r="N47" s="30" t="s">
        <v>270</v>
      </c>
      <c r="O47" s="30" t="s">
        <v>270</v>
      </c>
      <c r="P47" s="30" t="s">
        <v>270</v>
      </c>
      <c r="Q47" s="30">
        <v>177557</v>
      </c>
      <c r="R47" s="162">
        <v>141181</v>
      </c>
      <c r="T47" s="197">
        <f t="shared" si="2"/>
        <v>-0.20486942221371165</v>
      </c>
      <c r="V47" s="316"/>
    </row>
    <row r="48" spans="1:22" x14ac:dyDescent="0.2">
      <c r="A48" s="68" t="str">
        <f>IF(desc!$B$1=1,desc!$A$80,IF(desc!$B$1=2,desc!$B$80,IF(desc!$B$1=3,desc!$C$80,desc!$D$80)))</f>
        <v>dont avec débit de transmission descendant ≥ 10 Gbit/s</v>
      </c>
      <c r="B48" s="30" t="s">
        <v>270</v>
      </c>
      <c r="C48" s="30" t="s">
        <v>270</v>
      </c>
      <c r="D48" s="30" t="s">
        <v>270</v>
      </c>
      <c r="E48" s="30" t="s">
        <v>270</v>
      </c>
      <c r="F48" s="30" t="s">
        <v>270</v>
      </c>
      <c r="G48" s="30" t="s">
        <v>270</v>
      </c>
      <c r="H48" s="30" t="s">
        <v>270</v>
      </c>
      <c r="I48" s="30" t="s">
        <v>270</v>
      </c>
      <c r="J48" s="30" t="s">
        <v>270</v>
      </c>
      <c r="K48" s="30" t="s">
        <v>270</v>
      </c>
      <c r="L48" s="30" t="s">
        <v>270</v>
      </c>
      <c r="M48" s="30" t="s">
        <v>270</v>
      </c>
      <c r="N48" s="30" t="s">
        <v>270</v>
      </c>
      <c r="O48" s="30" t="s">
        <v>270</v>
      </c>
      <c r="P48" s="30" t="s">
        <v>270</v>
      </c>
      <c r="Q48" s="30">
        <v>926926</v>
      </c>
      <c r="R48" s="162">
        <v>1088324</v>
      </c>
      <c r="T48" s="197">
        <f t="shared" si="2"/>
        <v>0.17412177455374001</v>
      </c>
      <c r="V48" s="316"/>
    </row>
    <row r="49" spans="1:22" x14ac:dyDescent="0.2">
      <c r="A49" s="69" t="str">
        <f>IF(desc!$B$1=1,desc!$A$81,IF(desc!$B$1=2,desc!$B$81,IF(desc!$B$1=3,desc!$C$81,desc!$D$81)))</f>
        <v>dont débit inconnu</v>
      </c>
      <c r="B49" s="40">
        <v>111797</v>
      </c>
      <c r="C49" s="40">
        <v>77176</v>
      </c>
      <c r="D49" s="40">
        <v>27166</v>
      </c>
      <c r="E49" s="40">
        <v>25976</v>
      </c>
      <c r="F49" s="30" t="s">
        <v>270</v>
      </c>
      <c r="G49" s="30" t="s">
        <v>270</v>
      </c>
      <c r="H49" s="30" t="s">
        <v>270</v>
      </c>
      <c r="I49" s="30" t="s">
        <v>270</v>
      </c>
      <c r="J49" s="30" t="s">
        <v>270</v>
      </c>
      <c r="K49" s="30" t="s">
        <v>270</v>
      </c>
      <c r="L49" s="30" t="s">
        <v>270</v>
      </c>
      <c r="M49" s="30" t="s">
        <v>270</v>
      </c>
      <c r="N49" s="30" t="s">
        <v>270</v>
      </c>
      <c r="O49" s="30" t="s">
        <v>270</v>
      </c>
      <c r="P49" s="30" t="s">
        <v>270</v>
      </c>
      <c r="Q49" s="30" t="s">
        <v>270</v>
      </c>
      <c r="R49" s="162" t="s">
        <v>270</v>
      </c>
      <c r="T49" s="241" t="s">
        <v>270</v>
      </c>
      <c r="V49" s="316"/>
    </row>
    <row r="50" spans="1:22" x14ac:dyDescent="0.2">
      <c r="A50" s="152" t="str">
        <f>IF(desc!$B$1=1,desc!$A$82,IF(desc!$B$1=2,desc!$B$82,IF(desc!$B$1=3,desc!$C$82,desc!$D$82)))</f>
        <v>Nombre total d'abonnés à internet large bande</v>
      </c>
      <c r="B50" s="43">
        <v>2556210</v>
      </c>
      <c r="C50" s="43">
        <v>2739149</v>
      </c>
      <c r="D50" s="43">
        <v>2911505</v>
      </c>
      <c r="E50" s="43">
        <v>3076384</v>
      </c>
      <c r="F50" s="43">
        <v>3210631</v>
      </c>
      <c r="G50" s="43">
        <v>3438094</v>
      </c>
      <c r="H50" s="43">
        <v>3535986</v>
      </c>
      <c r="I50" s="43">
        <v>3700563</v>
      </c>
      <c r="J50" s="43">
        <v>3773525</v>
      </c>
      <c r="K50" s="43">
        <v>3915525</v>
      </c>
      <c r="L50" s="43">
        <v>3882203</v>
      </c>
      <c r="M50" s="169">
        <v>4022520</v>
      </c>
      <c r="N50" s="204">
        <v>4014742</v>
      </c>
      <c r="O50" s="272">
        <v>4172761</v>
      </c>
      <c r="P50" s="311">
        <v>4176587</v>
      </c>
      <c r="Q50" s="311">
        <v>4152488</v>
      </c>
      <c r="R50" s="312">
        <v>4164016</v>
      </c>
      <c r="T50" s="211">
        <f>(R50-Q50)/Q50</f>
        <v>2.7761669630351729E-3</v>
      </c>
      <c r="V50" s="316"/>
    </row>
    <row r="51" spans="1:22" x14ac:dyDescent="0.2">
      <c r="A51" s="132" t="str">
        <f>IF(desc!$B$1=1,desc!$A$83,IF(desc!$B$1=2,desc!$B$83,IF(desc!$B$1=3,desc!$C$83,desc!$D$83)))</f>
        <v>Nombre d'abonnés à internet large bande en % du total</v>
      </c>
      <c r="B51" s="92"/>
      <c r="C51" s="92"/>
      <c r="D51" s="92"/>
      <c r="E51" s="92"/>
      <c r="F51" s="92"/>
      <c r="G51" s="92"/>
      <c r="H51" s="92"/>
      <c r="I51" s="92"/>
      <c r="J51" s="92"/>
      <c r="K51" s="92"/>
      <c r="L51" s="92"/>
      <c r="M51" s="170"/>
      <c r="N51" s="205"/>
      <c r="O51" s="276"/>
      <c r="P51" s="252"/>
      <c r="Q51" s="252"/>
      <c r="R51" s="118"/>
      <c r="V51" s="316"/>
    </row>
    <row r="52" spans="1:22" x14ac:dyDescent="0.2">
      <c r="A52" s="133" t="str">
        <f>IF(desc!$B$1=1,desc!$A$84,IF(desc!$B$1=2,desc!$B$84,IF(desc!$B$1=3,desc!$C$84,desc!$D$84)))</f>
        <v>dont avec débit de transmission descendant &lt; 2 Mbit/s</v>
      </c>
      <c r="B52" s="44">
        <v>0.17738135755669526</v>
      </c>
      <c r="C52" s="44">
        <v>0.18877468878107762</v>
      </c>
      <c r="D52" s="44">
        <v>0.18107679705169663</v>
      </c>
      <c r="E52" s="44">
        <v>0.14833258786939471</v>
      </c>
      <c r="F52" s="44">
        <v>0.12740299336797034</v>
      </c>
      <c r="G52" s="44">
        <v>4.9683632850061693E-2</v>
      </c>
      <c r="H52" s="44">
        <v>5.9655213567022039E-2</v>
      </c>
      <c r="I52" s="44">
        <v>6.5299793571951079E-2</v>
      </c>
      <c r="J52" s="44">
        <v>2.472939757918657E-2</v>
      </c>
      <c r="K52" s="44">
        <v>3.9116082773063641E-3</v>
      </c>
      <c r="L52" s="44">
        <v>9.1623235570113153E-4</v>
      </c>
      <c r="M52" s="171">
        <v>1.0408897904795999E-3</v>
      </c>
      <c r="N52" s="206">
        <v>4.7275765167475271E-4</v>
      </c>
      <c r="O52" s="277">
        <v>9.9358674029018188E-4</v>
      </c>
      <c r="P52" s="253">
        <v>1E-3</v>
      </c>
      <c r="Q52" s="253" t="s">
        <v>270</v>
      </c>
      <c r="R52" s="163" t="s">
        <v>270</v>
      </c>
      <c r="V52" s="316"/>
    </row>
    <row r="53" spans="1:22" x14ac:dyDescent="0.2">
      <c r="A53" s="69" t="str">
        <f>IF(desc!$B$1=1,desc!$A$85,IF(desc!$B$1=2,desc!$B$85,IF(desc!$B$1=3,desc!$C$85,desc!$D$85)))</f>
        <v>dont avec débit de transmission descendant ≥ 2 Mbit/s et &lt; 10 Mbit/s</v>
      </c>
      <c r="B53" s="44">
        <v>0.69663877380966355</v>
      </c>
      <c r="C53" s="44">
        <v>0.5308583067222703</v>
      </c>
      <c r="D53" s="44">
        <v>0.49474206638834556</v>
      </c>
      <c r="E53" s="44">
        <v>0.41386120848372637</v>
      </c>
      <c r="F53" s="44">
        <v>0.30314321390405813</v>
      </c>
      <c r="G53" s="44">
        <v>0.21084560224356869</v>
      </c>
      <c r="H53" s="44">
        <v>0.21652828942196037</v>
      </c>
      <c r="I53" s="44">
        <v>0.1863938000785286</v>
      </c>
      <c r="J53" s="44">
        <v>0.1278533996727198</v>
      </c>
      <c r="K53" s="44">
        <v>5.9833611073866214E-2</v>
      </c>
      <c r="L53" s="44">
        <v>4.5514106294802202E-2</v>
      </c>
      <c r="M53" s="171">
        <v>3.3067579527261519E-2</v>
      </c>
      <c r="N53" s="206">
        <v>1.171432684840022E-2</v>
      </c>
      <c r="O53" s="277">
        <v>8.1866658550537649E-3</v>
      </c>
      <c r="P53" s="253">
        <v>6.0000000000000001E-3</v>
      </c>
      <c r="Q53" s="253" t="s">
        <v>270</v>
      </c>
      <c r="R53" s="163" t="s">
        <v>270</v>
      </c>
      <c r="V53" s="316"/>
    </row>
    <row r="54" spans="1:22" x14ac:dyDescent="0.2">
      <c r="A54" s="69" t="str">
        <f>IF(desc!$B$1=1,desc!$A$86,IF(desc!$B$1=2,desc!$B$86,IF(desc!$B$1=3,desc!$C$86,desc!$D$86)))</f>
        <v>dont avec débit de transmission descendant &lt; 10 Mbit/s</v>
      </c>
      <c r="B54" s="30" t="s">
        <v>270</v>
      </c>
      <c r="C54" s="30" t="s">
        <v>270</v>
      </c>
      <c r="D54" s="30" t="s">
        <v>270</v>
      </c>
      <c r="E54" s="30" t="s">
        <v>270</v>
      </c>
      <c r="F54" s="30" t="s">
        <v>270</v>
      </c>
      <c r="G54" s="30" t="s">
        <v>270</v>
      </c>
      <c r="H54" s="30" t="s">
        <v>270</v>
      </c>
      <c r="I54" s="30" t="s">
        <v>270</v>
      </c>
      <c r="J54" s="30" t="s">
        <v>270</v>
      </c>
      <c r="K54" s="30" t="s">
        <v>270</v>
      </c>
      <c r="L54" s="30" t="s">
        <v>270</v>
      </c>
      <c r="M54" s="30" t="s">
        <v>270</v>
      </c>
      <c r="N54" s="30" t="s">
        <v>270</v>
      </c>
      <c r="O54" s="30" t="s">
        <v>270</v>
      </c>
      <c r="P54" s="30" t="s">
        <v>270</v>
      </c>
      <c r="Q54" s="337">
        <v>6.0000000000000001E-3</v>
      </c>
      <c r="R54" s="163">
        <v>5.0000000000000001E-3</v>
      </c>
      <c r="V54" s="316"/>
    </row>
    <row r="55" spans="1:22" x14ac:dyDescent="0.2">
      <c r="A55" s="69" t="str">
        <f>IF(desc!$B$1=1,desc!$A$87,IF(desc!$B$1=2,desc!$B$87,IF(desc!$B$1=3,desc!$C$87,desc!$D$87)))</f>
        <v>dont avec débit de transmission descendant ≥ 10 Mbit/s et &lt; 30 Mbit/s 1)</v>
      </c>
      <c r="B55" s="44">
        <v>7.867233130298372E-2</v>
      </c>
      <c r="C55" s="44">
        <v>0.24955816569306744</v>
      </c>
      <c r="D55" s="44">
        <v>0.31128333971605748</v>
      </c>
      <c r="E55" s="44">
        <v>0.4088979139145178</v>
      </c>
      <c r="F55" s="44">
        <v>0.53055147103482148</v>
      </c>
      <c r="G55" s="44">
        <v>0.42109814333174139</v>
      </c>
      <c r="H55" s="44">
        <v>0.33866100603866039</v>
      </c>
      <c r="I55" s="44">
        <v>0.34840050014011381</v>
      </c>
      <c r="J55" s="44">
        <v>0.38760151317402164</v>
      </c>
      <c r="K55" s="44">
        <v>0.10067053587960746</v>
      </c>
      <c r="L55" s="44">
        <v>7.4413676976706269E-2</v>
      </c>
      <c r="M55" s="171">
        <v>6.5802283145888651E-2</v>
      </c>
      <c r="N55" s="206">
        <v>6.8790970876833432E-2</v>
      </c>
      <c r="O55" s="277">
        <v>4.8409674074311945E-2</v>
      </c>
      <c r="P55" s="253">
        <v>4.1000000000000002E-2</v>
      </c>
      <c r="Q55" s="253">
        <v>2.4E-2</v>
      </c>
      <c r="R55" s="163">
        <v>0.02</v>
      </c>
      <c r="V55" s="316"/>
    </row>
    <row r="56" spans="1:22" x14ac:dyDescent="0.2">
      <c r="A56" s="69" t="str">
        <f>IF(desc!$B$1=1,desc!$A$88,IF(desc!$B$1=2,desc!$B$88,IF(desc!$B$1=3,desc!$C$88,desc!$D$88)))</f>
        <v>dont avec débit de transmission descendant ≥ 30 Mbit/s et &lt; 100 Mbit/s</v>
      </c>
      <c r="B56" s="30" t="s">
        <v>270</v>
      </c>
      <c r="C56" s="30" t="s">
        <v>270</v>
      </c>
      <c r="D56" s="30" t="s">
        <v>270</v>
      </c>
      <c r="E56" s="30" t="s">
        <v>270</v>
      </c>
      <c r="F56" s="30" t="s">
        <v>270</v>
      </c>
      <c r="G56" s="44">
        <v>0.25558056295144926</v>
      </c>
      <c r="H56" s="44">
        <v>0.20583068595333276</v>
      </c>
      <c r="I56" s="44">
        <v>0.16941476202404876</v>
      </c>
      <c r="J56" s="44">
        <v>0.22079382010189411</v>
      </c>
      <c r="K56" s="44">
        <v>0.37867233640444131</v>
      </c>
      <c r="L56" s="44">
        <v>0.35235921460057601</v>
      </c>
      <c r="M56" s="171">
        <v>0.27006776846355024</v>
      </c>
      <c r="N56" s="206">
        <v>0.21011013908241177</v>
      </c>
      <c r="O56" s="277">
        <v>0.13492313602432537</v>
      </c>
      <c r="P56" s="253">
        <v>9.5000000000000001E-2</v>
      </c>
      <c r="Q56" s="253">
        <v>0.109</v>
      </c>
      <c r="R56" s="163">
        <v>8.1000000000000003E-2</v>
      </c>
      <c r="V56" s="316"/>
    </row>
    <row r="57" spans="1:22" x14ac:dyDescent="0.2">
      <c r="A57" s="69" t="str">
        <f>IF(desc!$B$1=1,desc!$A$89,IF(desc!$B$1=2,desc!$B$89,IF(desc!$B$1=3,desc!$C$89,desc!$D$89)))</f>
        <v>dont avec débit de transmission descendant ≥ 100 Mbit/s</v>
      </c>
      <c r="B57" s="44">
        <v>1.5190457747994101E-3</v>
      </c>
      <c r="C57" s="44">
        <v>7.7469316200031466E-4</v>
      </c>
      <c r="D57" s="44">
        <v>2.0006834953056924E-3</v>
      </c>
      <c r="E57" s="44">
        <v>1.9587606748702371E-2</v>
      </c>
      <c r="F57" s="44">
        <v>3.6827963101334286E-2</v>
      </c>
      <c r="G57" s="44">
        <v>6.2104177489038986E-2</v>
      </c>
      <c r="H57" s="44">
        <v>0.17863390861841646</v>
      </c>
      <c r="I57" s="44">
        <v>0.22964775900315709</v>
      </c>
      <c r="J57" s="44">
        <v>0.23816855592582531</v>
      </c>
      <c r="K57" s="44">
        <v>0.45605097656125299</v>
      </c>
      <c r="L57" s="30" t="s">
        <v>270</v>
      </c>
      <c r="M57" s="30" t="s">
        <v>270</v>
      </c>
      <c r="N57" s="30" t="s">
        <v>270</v>
      </c>
      <c r="O57" s="30" t="s">
        <v>270</v>
      </c>
      <c r="P57" s="30" t="s">
        <v>270</v>
      </c>
      <c r="Q57" s="30" t="s">
        <v>270</v>
      </c>
      <c r="R57" s="163" t="s">
        <v>270</v>
      </c>
      <c r="V57" s="316"/>
    </row>
    <row r="58" spans="1:22" x14ac:dyDescent="0.2">
      <c r="A58" s="69" t="str">
        <f>IF(desc!$B$1=1,desc!$A$90,IF(desc!$B$1=2,desc!$B$90,IF(desc!$B$1=3,desc!$C$90,desc!$D$90)))</f>
        <v>dont avec débit de transmission descendant ≥ 100 Mbit/s et &lt; 1 Gbit/s 2)</v>
      </c>
      <c r="B58" s="30" t="s">
        <v>270</v>
      </c>
      <c r="C58" s="30" t="s">
        <v>270</v>
      </c>
      <c r="D58" s="30" t="s">
        <v>270</v>
      </c>
      <c r="E58" s="30" t="s">
        <v>270</v>
      </c>
      <c r="F58" s="30" t="s">
        <v>270</v>
      </c>
      <c r="G58" s="30" t="s">
        <v>270</v>
      </c>
      <c r="H58" s="30" t="s">
        <v>270</v>
      </c>
      <c r="I58" s="30" t="s">
        <v>270</v>
      </c>
      <c r="J58" s="30" t="s">
        <v>270</v>
      </c>
      <c r="K58" s="30" t="s">
        <v>270</v>
      </c>
      <c r="L58" s="44">
        <v>0.40575518590861942</v>
      </c>
      <c r="M58" s="171">
        <v>0.48669789087437726</v>
      </c>
      <c r="N58" s="206">
        <v>0.55101299161938677</v>
      </c>
      <c r="O58" s="277">
        <v>0.5940637386133546</v>
      </c>
      <c r="P58" s="253">
        <v>0.61199999999999999</v>
      </c>
      <c r="Q58" s="253">
        <v>0.59299999999999997</v>
      </c>
      <c r="R58" s="163">
        <v>0.59699999999999998</v>
      </c>
      <c r="V58" s="316"/>
    </row>
    <row r="59" spans="1:22" x14ac:dyDescent="0.2">
      <c r="A59" s="69" t="str">
        <f>IF(desc!$B$1=1,desc!$A$91,IF(desc!$B$1=2,desc!$B$91,IF(desc!$B$1=3,desc!$C$91,desc!$D$91)))</f>
        <v>dont avec débit de transmission descendant ≥ 1 Gbit/s</v>
      </c>
      <c r="B59" s="30" t="s">
        <v>270</v>
      </c>
      <c r="C59" s="30" t="s">
        <v>270</v>
      </c>
      <c r="D59" s="30" t="s">
        <v>270</v>
      </c>
      <c r="E59" s="30" t="s">
        <v>270</v>
      </c>
      <c r="F59" s="30" t="s">
        <v>270</v>
      </c>
      <c r="G59" s="30" t="s">
        <v>270</v>
      </c>
      <c r="H59" s="30" t="s">
        <v>270</v>
      </c>
      <c r="I59" s="30" t="s">
        <v>270</v>
      </c>
      <c r="J59" s="30" t="s">
        <v>270</v>
      </c>
      <c r="K59" s="30" t="s">
        <v>270</v>
      </c>
      <c r="L59" s="97">
        <v>0.11849406123275882</v>
      </c>
      <c r="M59" s="172">
        <v>0.1410195598778875</v>
      </c>
      <c r="N59" s="207">
        <v>0.15688131391755683</v>
      </c>
      <c r="O59" s="278">
        <v>0.21246771621954863</v>
      </c>
      <c r="P59" s="313">
        <v>0.24299999999999999</v>
      </c>
      <c r="Q59" s="313" t="s">
        <v>270</v>
      </c>
      <c r="R59" s="314" t="s">
        <v>270</v>
      </c>
      <c r="V59" s="316"/>
    </row>
    <row r="60" spans="1:22" x14ac:dyDescent="0.2">
      <c r="A60" s="69" t="str">
        <f>IF(desc!$B$1=1,desc!$A$92,IF(desc!$B$1=2,desc!$B$92,IF(desc!$B$1=3,desc!$C$92,desc!$D$92)))</f>
        <v>dont avec débit de transmission descendant ≥ 1 Gbit/s et &lt;10 Gbit/s</v>
      </c>
      <c r="B60" s="30" t="s">
        <v>270</v>
      </c>
      <c r="C60" s="30" t="s">
        <v>270</v>
      </c>
      <c r="D60" s="30" t="s">
        <v>270</v>
      </c>
      <c r="E60" s="30" t="s">
        <v>270</v>
      </c>
      <c r="F60" s="30" t="s">
        <v>270</v>
      </c>
      <c r="G60" s="30" t="s">
        <v>270</v>
      </c>
      <c r="H60" s="30" t="s">
        <v>270</v>
      </c>
      <c r="I60" s="30" t="s">
        <v>270</v>
      </c>
      <c r="J60" s="30" t="s">
        <v>270</v>
      </c>
      <c r="K60" s="30" t="s">
        <v>270</v>
      </c>
      <c r="L60" s="30" t="s">
        <v>270</v>
      </c>
      <c r="M60" s="30" t="s">
        <v>270</v>
      </c>
      <c r="N60" s="30" t="s">
        <v>270</v>
      </c>
      <c r="O60" s="30" t="s">
        <v>270</v>
      </c>
      <c r="P60" s="30" t="s">
        <v>270</v>
      </c>
      <c r="Q60" s="337">
        <v>4.2999999999999997E-2</v>
      </c>
      <c r="R60" s="314">
        <v>3.4000000000000002E-2</v>
      </c>
      <c r="V60" s="316"/>
    </row>
    <row r="61" spans="1:22" x14ac:dyDescent="0.2">
      <c r="A61" s="69" t="str">
        <f>IF(desc!$B$1=1,desc!$A$93,IF(desc!$B$1=2,desc!$B$93,IF(desc!$B$1=3,desc!$C$93,desc!$D$93)))</f>
        <v>dont avec débit de transmission descendant ≥ 10 Gbit/s</v>
      </c>
      <c r="B61" s="30" t="s">
        <v>270</v>
      </c>
      <c r="C61" s="30" t="s">
        <v>270</v>
      </c>
      <c r="D61" s="30" t="s">
        <v>270</v>
      </c>
      <c r="E61" s="30" t="s">
        <v>270</v>
      </c>
      <c r="F61" s="30" t="s">
        <v>270</v>
      </c>
      <c r="G61" s="30" t="s">
        <v>270</v>
      </c>
      <c r="H61" s="30" t="s">
        <v>270</v>
      </c>
      <c r="I61" s="30" t="s">
        <v>270</v>
      </c>
      <c r="J61" s="30" t="s">
        <v>270</v>
      </c>
      <c r="K61" s="30" t="s">
        <v>270</v>
      </c>
      <c r="L61" s="30" t="s">
        <v>270</v>
      </c>
      <c r="M61" s="30" t="s">
        <v>270</v>
      </c>
      <c r="N61" s="30" t="s">
        <v>270</v>
      </c>
      <c r="O61" s="30" t="s">
        <v>270</v>
      </c>
      <c r="P61" s="30" t="s">
        <v>270</v>
      </c>
      <c r="Q61" s="337">
        <v>0.223</v>
      </c>
      <c r="R61" s="314">
        <v>0.26100000000000001</v>
      </c>
      <c r="V61" s="316"/>
    </row>
    <row r="62" spans="1:22" x14ac:dyDescent="0.2">
      <c r="A62" s="69" t="str">
        <f>IF(desc!$B$1=1,desc!$A$94,IF(desc!$B$1=2,desc!$B$94,IF(desc!$B$1=3,desc!$C$94,desc!$D$94)))</f>
        <v>dont débit inconnu ou autre ou Wimax</v>
      </c>
      <c r="B62" s="45">
        <v>4.5788491555858089E-2</v>
      </c>
      <c r="C62" s="45">
        <v>3.0034145641584301E-2</v>
      </c>
      <c r="D62" s="45">
        <v>1.0897113348594627E-2</v>
      </c>
      <c r="E62" s="45">
        <v>9.3206829836587363E-3</v>
      </c>
      <c r="F62" s="45">
        <v>2.0743585918157519E-3</v>
      </c>
      <c r="G62" s="45">
        <v>6.8788113414002059E-4</v>
      </c>
      <c r="H62" s="45">
        <v>6.9089640060792095E-4</v>
      </c>
      <c r="I62" s="45">
        <v>8.4338518220065429E-4</v>
      </c>
      <c r="J62" s="45">
        <v>8.5331354635254835E-4</v>
      </c>
      <c r="K62" s="45">
        <v>8.6093180352570854E-4</v>
      </c>
      <c r="L62" s="45">
        <v>0</v>
      </c>
      <c r="M62" s="173">
        <v>0</v>
      </c>
      <c r="N62" s="208">
        <v>0</v>
      </c>
      <c r="O62" s="279">
        <v>0</v>
      </c>
      <c r="P62" s="254">
        <v>1E-3</v>
      </c>
      <c r="Q62" s="254">
        <v>1E-3</v>
      </c>
      <c r="R62" s="175">
        <v>1E-3</v>
      </c>
      <c r="V62" s="316"/>
    </row>
    <row r="63" spans="1:22" x14ac:dyDescent="0.2">
      <c r="A63" s="134" t="str">
        <f>IF(desc!$B$1=1,desc!$A$95,IF(desc!$B$1=2,desc!$B$95,IF(desc!$B$1=3,desc!$C$95,desc!$D$95)))</f>
        <v>Nombre total d'abonnés à internet large bande</v>
      </c>
      <c r="B63" s="46">
        <v>1</v>
      </c>
      <c r="C63" s="46">
        <v>1</v>
      </c>
      <c r="D63" s="46">
        <v>1</v>
      </c>
      <c r="E63" s="46">
        <v>1</v>
      </c>
      <c r="F63" s="46">
        <v>1</v>
      </c>
      <c r="G63" s="46">
        <v>1</v>
      </c>
      <c r="H63" s="46">
        <v>1</v>
      </c>
      <c r="I63" s="46">
        <v>1</v>
      </c>
      <c r="J63" s="46">
        <v>1</v>
      </c>
      <c r="K63" s="46">
        <v>1</v>
      </c>
      <c r="L63" s="46">
        <v>1</v>
      </c>
      <c r="M63" s="174">
        <v>1</v>
      </c>
      <c r="N63" s="209">
        <v>1</v>
      </c>
      <c r="O63" s="280">
        <v>1</v>
      </c>
      <c r="P63" s="315">
        <v>1</v>
      </c>
      <c r="Q63" s="315">
        <v>1</v>
      </c>
      <c r="R63" s="323">
        <v>1</v>
      </c>
    </row>
    <row r="64" spans="1:22" x14ac:dyDescent="0.2">
      <c r="A64" s="325" t="str">
        <f>IF(desc!$B$1=1,desc!$A$96,IF(desc!$B$1=2,desc!$B$96,IF(desc!$B$1=3,desc!$C$96,desc!$D$96)))</f>
        <v>Remarques :</v>
      </c>
      <c r="B64" s="47"/>
      <c r="C64" s="47"/>
      <c r="D64" s="47"/>
      <c r="E64" s="47"/>
      <c r="F64" s="47"/>
      <c r="G64" s="47"/>
      <c r="H64" s="47"/>
      <c r="I64" s="47"/>
      <c r="J64" s="47"/>
      <c r="K64" s="47"/>
      <c r="L64" s="47"/>
      <c r="M64" s="47"/>
      <c r="N64" s="47"/>
      <c r="O64" s="47"/>
      <c r="P64" s="47"/>
      <c r="Q64" s="47"/>
      <c r="R64" s="47"/>
    </row>
    <row r="65" spans="1:33" x14ac:dyDescent="0.2">
      <c r="A65" s="326" t="str">
        <f>IF(desc!$B$1=1,desc!$A$97,IF(desc!$B$1=2,desc!$B$97,IF(desc!$B$1=3,desc!$C$97,desc!$D$97)))</f>
        <v>1) Définition jusqu’en 2012 : dont avec débit de transmission descendant ≥ 10 Mbit/s et &lt; 100 Mbit/s.</v>
      </c>
      <c r="B65" s="49"/>
      <c r="C65" s="49"/>
      <c r="F65" s="48"/>
      <c r="G65" s="48"/>
      <c r="H65" s="48"/>
      <c r="I65" s="48"/>
      <c r="J65" s="48"/>
      <c r="K65" s="48"/>
      <c r="L65" s="48"/>
      <c r="M65" s="48"/>
      <c r="N65" s="48"/>
      <c r="O65" s="48"/>
      <c r="P65" s="48"/>
      <c r="Q65" s="48"/>
      <c r="R65" s="48"/>
    </row>
    <row r="66" spans="1:33" ht="22.5" x14ac:dyDescent="0.2">
      <c r="A66" s="327" t="str">
        <f>IF(desc!$B$1=1,desc!$A$98,IF(desc!$B$1=2,desc!$B$98,IF(desc!$B$1=3,desc!$C$98,desc!$D$98)))</f>
        <v>2) À partir de 2018, les données issues des raccordements par câble-modem ou DSL dont les vitesses sont supérieurs à 100 Mbit/s ont été comptablités dans la catégorie ≥ 100 Mbit/s et &lt; 1 Gbit/s.</v>
      </c>
    </row>
    <row r="67" spans="1:33" x14ac:dyDescent="0.2">
      <c r="A67" s="328" t="str">
        <f>IF(desc!$B$1=1,desc!$A$99,IF(desc!$B$1=2,desc!$B$99,IF(desc!$B$1=3,desc!$C$99,desc!$D$99)))</f>
        <v>... Chiffre inconnu (non relevé).</v>
      </c>
    </row>
    <row r="68" spans="1:33" x14ac:dyDescent="0.2">
      <c r="A68" s="64" t="str">
        <f>IF(desc!$B$1=1,desc!$A$145,IF(desc!$B$1=2,desc!$B$145,IF(desc!$B$1=3,desc!$C$145,desc!$D$145)))</f>
        <v>Source: OFCOM - Statistique sur les télécommunications</v>
      </c>
    </row>
    <row r="69" spans="1:33" x14ac:dyDescent="0.2">
      <c r="A69" s="64" t="str">
        <f>IF(desc!$B$1=1,desc!$A$146,IF(desc!$B$1=2,desc!$B$146,IF(desc!$B$1=3,desc!$C$146,desc!$D$146)))</f>
        <v>© OFCOM 2025</v>
      </c>
      <c r="V69" s="95"/>
      <c r="W69" s="95"/>
      <c r="X69" s="95"/>
      <c r="Y69" s="95"/>
      <c r="Z69" s="95"/>
      <c r="AA69" s="95"/>
      <c r="AB69" s="95"/>
      <c r="AC69" s="95"/>
      <c r="AD69" s="95"/>
      <c r="AE69" s="49"/>
      <c r="AF69" s="49"/>
      <c r="AG69" s="95"/>
    </row>
    <row r="70" spans="1:33" x14ac:dyDescent="0.2">
      <c r="A70" s="64"/>
      <c r="V70" s="95"/>
      <c r="W70" s="95"/>
      <c r="X70" s="95"/>
      <c r="Y70" s="95"/>
      <c r="Z70" s="95"/>
      <c r="AA70" s="95"/>
      <c r="AB70" s="95"/>
      <c r="AC70" s="95"/>
      <c r="AD70" s="95"/>
      <c r="AE70" s="49"/>
      <c r="AF70" s="49"/>
      <c r="AG70" s="95"/>
    </row>
    <row r="71" spans="1:33" ht="22.5" x14ac:dyDescent="0.2">
      <c r="A71" s="318" t="str">
        <f>IF(desc!$B$1=1,desc!$A$147,IF(desc!$B$1=2,desc!$B$147,IF(desc!$B$1=3,desc!$C$147,desc!$D$147)))</f>
        <v>Renseignements: Office fédéral de la communication, Section Économie et statistiques, Telecomstatistics@bakom.admin.ch, 058 460 55 88</v>
      </c>
      <c r="M71" s="95"/>
      <c r="N71" s="95"/>
      <c r="O71" s="95"/>
      <c r="P71" s="95"/>
      <c r="Q71" s="95"/>
      <c r="R71" s="95"/>
      <c r="S71" s="95"/>
      <c r="T71" s="49"/>
      <c r="U71" s="49"/>
      <c r="V71" s="49"/>
      <c r="W71" s="49"/>
      <c r="X71" s="49"/>
      <c r="Y71" s="49"/>
      <c r="Z71" s="49"/>
      <c r="AA71" s="49"/>
      <c r="AB71" s="49"/>
      <c r="AC71" s="95"/>
      <c r="AD71" s="49"/>
      <c r="AE71" s="9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9"/>
  <dimension ref="A1:R17"/>
  <sheetViews>
    <sheetView showGridLines="0" zoomScaleNormal="100" workbookViewId="0">
      <pane xSplit="1" ySplit="4" topLeftCell="C5" activePane="bottomRight" state="frozen"/>
      <selection pane="topRight" activeCell="B1" sqref="B1"/>
      <selection pane="bottomLeft" activeCell="A7" sqref="A7"/>
      <selection pane="bottomRight" activeCell="R18" sqref="R18"/>
    </sheetView>
  </sheetViews>
  <sheetFormatPr baseColWidth="10" defaultColWidth="11.5703125" defaultRowHeight="12.75" x14ac:dyDescent="0.2"/>
  <cols>
    <col min="1" max="1" width="70.7109375" style="4" customWidth="1"/>
    <col min="2" max="16384" width="11.5703125" style="4"/>
  </cols>
  <sheetData>
    <row r="1" spans="1:18" ht="21" customHeight="1" x14ac:dyDescent="0.2">
      <c r="A1" s="55" t="str">
        <f>IF(desc!$B$1=1,desc!$A$34,IF(desc!$B$1=2,desc!$B$34,IF(desc!$B$1=3,desc!$C$34,desc!$D$34)))</f>
        <v>Tableau SF8 : Services sur réseau fixe</v>
      </c>
    </row>
    <row r="2" spans="1:18" ht="25.9" customHeight="1" x14ac:dyDescent="0.2">
      <c r="A2" s="56" t="str">
        <f>IF(desc!$B$1=1,desc!$A$35,IF(desc!$B$1=2,desc!$B$35,IF(desc!$B$1=3,desc!$C$35,desc!$D$35)))</f>
        <v>Répartition des abonnés à internet large bande selon le type de raccordement et selon la largeur de bande</v>
      </c>
      <c r="B2" s="7"/>
      <c r="C2" s="7"/>
      <c r="D2" s="7"/>
      <c r="E2" s="7"/>
      <c r="F2" s="7"/>
      <c r="G2" s="7"/>
      <c r="H2" s="7"/>
      <c r="I2" s="7"/>
      <c r="J2" s="7"/>
      <c r="K2" s="7"/>
    </row>
    <row r="3" spans="1:18" ht="4.9000000000000004" customHeight="1" x14ac:dyDescent="0.2">
      <c r="A3" s="57"/>
      <c r="B3" s="7"/>
      <c r="C3" s="7"/>
      <c r="D3" s="7"/>
      <c r="E3" s="7"/>
      <c r="F3" s="7"/>
      <c r="G3" s="7"/>
      <c r="H3" s="7"/>
      <c r="I3" s="7"/>
      <c r="J3" s="7"/>
      <c r="K3" s="7"/>
    </row>
    <row r="4" spans="1:18" x14ac:dyDescent="0.2">
      <c r="A4" s="66" t="str">
        <f>IF(desc!$B$1=1,desc!$A$36,IF(desc!$B$1=2,desc!$B$36,IF(desc!$B$1=3,desc!$C$36,desc!$D$36)))</f>
        <v>Nombre d'abonnés à internet (au 31.12.)</v>
      </c>
      <c r="B4" s="27">
        <v>2008</v>
      </c>
      <c r="C4" s="27">
        <v>2009</v>
      </c>
      <c r="D4" s="27">
        <v>2010</v>
      </c>
      <c r="E4" s="27">
        <v>2011</v>
      </c>
      <c r="F4" s="27">
        <v>2012</v>
      </c>
      <c r="G4" s="27">
        <v>2013</v>
      </c>
      <c r="H4" s="27">
        <v>2014</v>
      </c>
      <c r="I4" s="27">
        <f>Tab_SF8!I4</f>
        <v>2015</v>
      </c>
      <c r="J4" s="27">
        <f>Tab_SF8!J4</f>
        <v>2016</v>
      </c>
      <c r="K4" s="27">
        <f>Tab_SF8!K4</f>
        <v>2017</v>
      </c>
      <c r="L4" s="150">
        <v>2018</v>
      </c>
      <c r="M4" s="151">
        <v>2019</v>
      </c>
      <c r="N4" s="158">
        <v>2020</v>
      </c>
      <c r="O4" s="158">
        <v>2021</v>
      </c>
      <c r="P4" s="158">
        <v>2022</v>
      </c>
      <c r="Q4" s="158">
        <v>2023</v>
      </c>
      <c r="R4" s="158">
        <v>2024</v>
      </c>
    </row>
    <row r="5" spans="1:18" x14ac:dyDescent="0.2">
      <c r="A5" s="106" t="str">
        <f>IF(desc!$B$1=1,desc!$A$128,IF(desc!$B$1=2,desc!$B$128,IF(desc!$B$1=3,desc!$C$128,desc!$D$128)))</f>
        <v>Nombre d'abonnés à internet large bande selon le débit de transmission (descendant)</v>
      </c>
      <c r="B5" s="107"/>
      <c r="C5" s="108"/>
      <c r="D5" s="108"/>
      <c r="E5" s="108"/>
      <c r="F5" s="108"/>
      <c r="G5" s="108"/>
      <c r="H5" s="108"/>
      <c r="I5" s="109">
        <f>Tab_SF8!I38</f>
        <v>0</v>
      </c>
      <c r="J5" s="109">
        <f>Tab_SF8!J38</f>
        <v>0</v>
      </c>
      <c r="K5" s="109">
        <f>Tab_SF8!K38</f>
        <v>0</v>
      </c>
      <c r="L5" s="139"/>
      <c r="M5" s="139"/>
      <c r="N5" s="139"/>
      <c r="O5" s="139"/>
      <c r="P5" s="139"/>
      <c r="Q5" s="139"/>
      <c r="R5" s="139"/>
    </row>
    <row r="6" spans="1:18" x14ac:dyDescent="0.2">
      <c r="A6" s="60" t="s">
        <v>321</v>
      </c>
      <c r="B6" s="33">
        <v>453424</v>
      </c>
      <c r="C6" s="33">
        <v>517082</v>
      </c>
      <c r="D6" s="34">
        <v>527206</v>
      </c>
      <c r="E6" s="34">
        <v>456328</v>
      </c>
      <c r="F6" s="34">
        <v>409044</v>
      </c>
      <c r="G6" s="34">
        <v>170817</v>
      </c>
      <c r="H6" s="34">
        <v>210940</v>
      </c>
      <c r="I6" s="34">
        <f>Tab_SF8!I39</f>
        <v>241646</v>
      </c>
      <c r="J6" s="34">
        <f>Tab_SF8!J39</f>
        <v>93317</v>
      </c>
      <c r="K6" s="34">
        <f>Tab_SF8!K39</f>
        <v>15316</v>
      </c>
      <c r="L6" s="140">
        <v>3557</v>
      </c>
      <c r="M6" s="146">
        <v>4187</v>
      </c>
      <c r="N6" s="160">
        <v>1898</v>
      </c>
      <c r="O6" s="160">
        <v>4146</v>
      </c>
      <c r="P6" s="160">
        <v>4922</v>
      </c>
      <c r="Q6" s="160" t="s">
        <v>270</v>
      </c>
      <c r="R6" s="160" t="s">
        <v>270</v>
      </c>
    </row>
    <row r="7" spans="1:18" x14ac:dyDescent="0.2">
      <c r="A7" s="67" t="str">
        <f>IF(desc!$B$1=1,desc!$A$129,IF(desc!$B$1=2,desc!$B$129,IF(desc!$B$1=3,desc!$C$129,desc!$D$129)))</f>
        <v xml:space="preserve"> ≥ 2 Mbit/s et &lt; 10 Mbit/s</v>
      </c>
      <c r="B7" s="33">
        <v>1780755</v>
      </c>
      <c r="C7" s="33">
        <v>1454100</v>
      </c>
      <c r="D7" s="34">
        <v>1440444</v>
      </c>
      <c r="E7" s="34">
        <v>1273196</v>
      </c>
      <c r="F7" s="34">
        <v>973281</v>
      </c>
      <c r="G7" s="34">
        <v>724907</v>
      </c>
      <c r="H7" s="34">
        <v>765641</v>
      </c>
      <c r="I7" s="34">
        <f>Tab_SF8!I40</f>
        <v>689762</v>
      </c>
      <c r="J7" s="34">
        <f>Tab_SF8!J40</f>
        <v>482458</v>
      </c>
      <c r="K7" s="34">
        <f>Tab_SF8!K40</f>
        <v>234280</v>
      </c>
      <c r="L7" s="140">
        <v>176695</v>
      </c>
      <c r="M7" s="146">
        <v>133015</v>
      </c>
      <c r="N7" s="160">
        <v>47030</v>
      </c>
      <c r="O7" s="160">
        <v>34161</v>
      </c>
      <c r="P7" s="160">
        <v>25994</v>
      </c>
      <c r="Q7" s="160" t="s">
        <v>270</v>
      </c>
      <c r="R7" s="160" t="s">
        <v>270</v>
      </c>
    </row>
    <row r="8" spans="1:18" x14ac:dyDescent="0.2">
      <c r="A8" s="60" t="s">
        <v>320</v>
      </c>
      <c r="B8" s="33"/>
      <c r="C8" s="33"/>
      <c r="D8" s="34"/>
      <c r="E8" s="34"/>
      <c r="F8" s="34"/>
      <c r="G8" s="34"/>
      <c r="H8" s="34"/>
      <c r="I8" s="34"/>
      <c r="J8" s="34"/>
      <c r="K8" s="34"/>
      <c r="L8" s="140"/>
      <c r="M8" s="146"/>
      <c r="N8" s="160"/>
      <c r="O8" s="160"/>
      <c r="P8" s="160" t="s">
        <v>270</v>
      </c>
      <c r="Q8" s="160">
        <v>26809</v>
      </c>
      <c r="R8" s="160">
        <v>22753</v>
      </c>
    </row>
    <row r="9" spans="1:18" x14ac:dyDescent="0.2">
      <c r="A9" s="67" t="str">
        <f>IF(desc!$B$1=1,desc!$A$130,IF(desc!$B$1=2,desc!$B$130,IF(desc!$B$1=3,desc!$C$130,desc!$D$130)))</f>
        <v xml:space="preserve"> ≥ 10 Mbit/s et &lt; 30 Mbit/s</v>
      </c>
      <c r="B9" s="33"/>
      <c r="C9" s="33"/>
      <c r="D9" s="34"/>
      <c r="E9" s="34"/>
      <c r="F9" s="34"/>
      <c r="G9" s="40">
        <v>1447775</v>
      </c>
      <c r="H9" s="40">
        <v>1197500.5760986186</v>
      </c>
      <c r="I9" s="40">
        <f>Tab_SF8!I42</f>
        <v>1289278</v>
      </c>
      <c r="J9" s="40">
        <f>Tab_SF8!J42</f>
        <v>1462624</v>
      </c>
      <c r="K9" s="40">
        <f>Tab_SF8!K42</f>
        <v>394178</v>
      </c>
      <c r="L9" s="141">
        <v>288889</v>
      </c>
      <c r="M9" s="147">
        <v>264691</v>
      </c>
      <c r="N9" s="161">
        <v>276178</v>
      </c>
      <c r="O9" s="161">
        <v>202002</v>
      </c>
      <c r="P9" s="161">
        <v>171479</v>
      </c>
      <c r="Q9" s="161">
        <v>100156</v>
      </c>
      <c r="R9" s="161">
        <v>83045</v>
      </c>
    </row>
    <row r="10" spans="1:18" x14ac:dyDescent="0.2">
      <c r="A10" s="68" t="str">
        <f>IF(desc!$B$1=1,desc!$A$131,IF(desc!$B$1=2,desc!$B$131,IF(desc!$B$1=3,desc!$C$131,desc!$D$131)))</f>
        <v xml:space="preserve"> ≥ 30 Mbit/s et &lt; 100 Mbit/s</v>
      </c>
      <c r="B10" s="30"/>
      <c r="C10" s="30"/>
      <c r="D10" s="30"/>
      <c r="E10" s="30"/>
      <c r="F10" s="30"/>
      <c r="G10" s="34">
        <v>878710</v>
      </c>
      <c r="H10" s="34">
        <v>727814.42390138132</v>
      </c>
      <c r="I10" s="34">
        <f>Tab_SF8!I43</f>
        <v>626930</v>
      </c>
      <c r="J10" s="34">
        <f>Tab_SF8!J43</f>
        <v>833171</v>
      </c>
      <c r="K10" s="34">
        <f>Tab_SF8!K43</f>
        <v>1482701</v>
      </c>
      <c r="L10" s="140">
        <v>1367930</v>
      </c>
      <c r="M10" s="146">
        <v>1086353</v>
      </c>
      <c r="N10" s="160">
        <v>843538</v>
      </c>
      <c r="O10" s="160">
        <v>563002</v>
      </c>
      <c r="P10" s="160">
        <v>397750</v>
      </c>
      <c r="Q10" s="160">
        <v>453629</v>
      </c>
      <c r="R10" s="160">
        <v>338741</v>
      </c>
    </row>
    <row r="11" spans="1:18" x14ac:dyDescent="0.2">
      <c r="A11" s="100" t="str">
        <f>IF(desc!$B$1=1,desc!$A$132,IF(desc!$B$1=2,desc!$B$132,IF(desc!$B$1=3,desc!$C$132,desc!$D$132)))</f>
        <v xml:space="preserve"> ≥ 10 Mbit/s et &lt; 100 Mbit/s</v>
      </c>
      <c r="B11" s="101">
        <v>201103</v>
      </c>
      <c r="C11" s="101">
        <v>683577</v>
      </c>
      <c r="D11" s="102">
        <v>906303</v>
      </c>
      <c r="E11" s="102">
        <v>1257927</v>
      </c>
      <c r="F11" s="102">
        <v>1703405</v>
      </c>
      <c r="G11" s="103"/>
      <c r="H11" s="103"/>
      <c r="I11" s="103"/>
      <c r="J11" s="103"/>
      <c r="K11" s="103"/>
      <c r="L11" s="142"/>
      <c r="M11" s="148"/>
      <c r="N11" s="162"/>
      <c r="P11" s="317" t="s">
        <v>270</v>
      </c>
      <c r="Q11" s="317" t="s">
        <v>270</v>
      </c>
      <c r="R11" s="317" t="s">
        <v>270</v>
      </c>
    </row>
    <row r="12" spans="1:18" x14ac:dyDescent="0.2">
      <c r="A12" s="68" t="str">
        <f>IF(desc!$B$1=1,desc!$A$133,IF(desc!$B$1=2,desc!$B$133,IF(desc!$B$1=3,desc!$C$133,desc!$D$133)))</f>
        <v xml:space="preserve"> ≥ 100 Mbit/s et &lt; 1 Gbit/s</v>
      </c>
      <c r="B12" s="41">
        <v>3883</v>
      </c>
      <c r="C12" s="41">
        <v>2122</v>
      </c>
      <c r="D12" s="42">
        <v>5825</v>
      </c>
      <c r="E12" s="42">
        <v>60259</v>
      </c>
      <c r="F12" s="42">
        <v>118241</v>
      </c>
      <c r="G12" s="42">
        <v>213520</v>
      </c>
      <c r="H12" s="42">
        <v>631647</v>
      </c>
      <c r="I12" s="42">
        <f>Tab_SF8!I44</f>
        <v>849826</v>
      </c>
      <c r="J12" s="42">
        <f>Tab_SF8!J44</f>
        <v>898735</v>
      </c>
      <c r="K12" s="42">
        <f>Tab_SF8!K44</f>
        <v>1785679</v>
      </c>
      <c r="L12" s="143">
        <v>1575224</v>
      </c>
      <c r="M12" s="149">
        <v>1957752</v>
      </c>
      <c r="N12" s="162">
        <v>2212175</v>
      </c>
      <c r="O12" s="162">
        <v>2478886</v>
      </c>
      <c r="P12" s="162">
        <v>2556876</v>
      </c>
      <c r="Q12" s="162">
        <v>2462220</v>
      </c>
      <c r="R12" s="162">
        <v>2484499</v>
      </c>
    </row>
    <row r="13" spans="1:18" x14ac:dyDescent="0.2">
      <c r="A13" s="68" t="s">
        <v>205</v>
      </c>
      <c r="B13" s="41"/>
      <c r="C13" s="41"/>
      <c r="D13" s="42"/>
      <c r="E13" s="42"/>
      <c r="F13" s="42"/>
      <c r="G13" s="42"/>
      <c r="H13" s="42"/>
      <c r="I13" s="42"/>
      <c r="J13" s="42"/>
      <c r="K13" s="42"/>
      <c r="L13" s="140">
        <v>460018</v>
      </c>
      <c r="M13" s="146">
        <v>567254</v>
      </c>
      <c r="N13" s="160">
        <v>629838</v>
      </c>
      <c r="O13" s="160">
        <v>886577</v>
      </c>
      <c r="P13" s="160">
        <v>1015764</v>
      </c>
      <c r="Q13" s="160" t="s">
        <v>270</v>
      </c>
      <c r="R13" s="160" t="s">
        <v>270</v>
      </c>
    </row>
    <row r="14" spans="1:18" x14ac:dyDescent="0.2">
      <c r="A14" s="68" t="str">
        <f>IF(desc!$B$1=1,desc!$A$134,IF(desc!$B$1=2,desc!$B$134,IF(desc!$B$1=3,desc!$C$134,desc!$D$134)))</f>
        <v xml:space="preserve"> ≥ 1 Gbit/s et &lt; 10 Gbits/s</v>
      </c>
      <c r="B14" s="41"/>
      <c r="C14" s="41"/>
      <c r="D14" s="42"/>
      <c r="E14" s="42"/>
      <c r="F14" s="42"/>
      <c r="G14" s="42"/>
      <c r="H14" s="42"/>
      <c r="I14" s="42"/>
      <c r="J14" s="42"/>
      <c r="K14" s="42"/>
      <c r="L14" s="140"/>
      <c r="M14" s="146"/>
      <c r="N14" s="160"/>
      <c r="O14" s="160"/>
      <c r="P14" s="160" t="s">
        <v>270</v>
      </c>
      <c r="Q14" s="160">
        <v>177557</v>
      </c>
      <c r="R14" s="160">
        <v>141181</v>
      </c>
    </row>
    <row r="15" spans="1:18" x14ac:dyDescent="0.2">
      <c r="A15" s="68" t="str">
        <f>IF(desc!$B$1=1,desc!$A$135,IF(desc!$B$1=2,desc!$B$135,IF(desc!$B$1=3,desc!$C$135,desc!$D$135)))</f>
        <v xml:space="preserve"> ≥ 10 Gbit/s</v>
      </c>
      <c r="B15" s="41"/>
      <c r="C15" s="41"/>
      <c r="D15" s="42"/>
      <c r="E15" s="42"/>
      <c r="F15" s="42"/>
      <c r="G15" s="42"/>
      <c r="H15" s="42"/>
      <c r="I15" s="42"/>
      <c r="J15" s="42"/>
      <c r="K15" s="42"/>
      <c r="L15" s="140"/>
      <c r="M15" s="146"/>
      <c r="N15" s="160"/>
      <c r="O15" s="160"/>
      <c r="P15" s="160" t="s">
        <v>270</v>
      </c>
      <c r="Q15" s="160">
        <v>926926</v>
      </c>
      <c r="R15" s="160">
        <v>1088324</v>
      </c>
    </row>
    <row r="16" spans="1:18" x14ac:dyDescent="0.2">
      <c r="A16" s="69" t="str">
        <f>IF(desc!$B$1=1,desc!$A$136,IF(desc!$B$1=2,desc!$B$136,IF(desc!$B$1=3,desc!$C$136,desc!$D$136)))</f>
        <v>Débit inconnu</v>
      </c>
      <c r="B16" s="40">
        <v>111797</v>
      </c>
      <c r="C16" s="40">
        <v>77176</v>
      </c>
      <c r="D16" s="40">
        <v>27166</v>
      </c>
      <c r="E16" s="40">
        <v>25976</v>
      </c>
      <c r="F16" s="29" t="s">
        <v>17</v>
      </c>
      <c r="G16" s="29" t="s">
        <v>17</v>
      </c>
      <c r="H16" s="29" t="s">
        <v>17</v>
      </c>
      <c r="I16" s="29" t="s">
        <v>17</v>
      </c>
      <c r="J16" s="29" t="str">
        <f>Tab_SF8!J49</f>
        <v>…</v>
      </c>
      <c r="K16" s="29" t="str">
        <f>Tab_SF8!K49</f>
        <v>…</v>
      </c>
      <c r="L16" s="144" t="str">
        <f>Tab_SF8!L49</f>
        <v>…</v>
      </c>
      <c r="M16" s="145" t="s">
        <v>17</v>
      </c>
      <c r="N16" s="159" t="s">
        <v>17</v>
      </c>
      <c r="O16" s="159" t="s">
        <v>17</v>
      </c>
      <c r="P16" s="159" t="s">
        <v>270</v>
      </c>
      <c r="Q16" s="159" t="s">
        <v>270</v>
      </c>
      <c r="R16" s="159" t="s">
        <v>270</v>
      </c>
    </row>
    <row r="17" spans="1:18" x14ac:dyDescent="0.2">
      <c r="A17" s="104" t="str">
        <f>IF(desc!$B$1=1,desc!$A$82,IF(desc!$B$1=2,desc!$B$82,IF(desc!$B$1=3,desc!$C$82,desc!$D$82)))</f>
        <v>Nombre total d'abonnés à internet large bande</v>
      </c>
      <c r="B17" s="105">
        <v>2556210</v>
      </c>
      <c r="C17" s="105">
        <v>2739149</v>
      </c>
      <c r="D17" s="105">
        <v>2911505</v>
      </c>
      <c r="E17" s="105">
        <v>3076384</v>
      </c>
      <c r="F17" s="105">
        <v>3210631</v>
      </c>
      <c r="G17" s="105">
        <v>3438094</v>
      </c>
      <c r="H17" s="105">
        <v>3535986</v>
      </c>
      <c r="I17" s="105">
        <f>Tab_SF8!I50</f>
        <v>3700563</v>
      </c>
      <c r="J17" s="105">
        <f>Tab_SF8!J50</f>
        <v>3773525</v>
      </c>
      <c r="K17" s="105">
        <f>Tab_SF8!K50</f>
        <v>3915525</v>
      </c>
      <c r="L17" s="105">
        <v>3882203</v>
      </c>
      <c r="M17" s="105">
        <v>4022520</v>
      </c>
      <c r="N17" s="105">
        <v>4014742</v>
      </c>
      <c r="O17" s="105">
        <v>4172761</v>
      </c>
      <c r="P17" s="105">
        <v>4176587</v>
      </c>
      <c r="Q17" s="105">
        <v>4152488</v>
      </c>
      <c r="R17" s="105">
        <v>4164016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R28"/>
  <sheetViews>
    <sheetView showGridLines="0" workbookViewId="0">
      <pane xSplit="1" ySplit="4" topLeftCell="N5" activePane="bottomRight" state="frozen"/>
      <selection pane="topRight" activeCell="B1" sqref="B1"/>
      <selection pane="bottomLeft" activeCell="A7" sqref="A7"/>
      <selection pane="bottomRight" activeCell="A106" sqref="A106"/>
    </sheetView>
  </sheetViews>
  <sheetFormatPr baseColWidth="10" defaultColWidth="11.5703125" defaultRowHeight="12.75" x14ac:dyDescent="0.2"/>
  <cols>
    <col min="1" max="1" width="58.28515625" style="4" customWidth="1"/>
    <col min="2" max="4" width="11.5703125" style="4" customWidth="1"/>
    <col min="5" max="16384" width="11.5703125" style="4"/>
  </cols>
  <sheetData>
    <row r="1" spans="1:18" ht="21" customHeight="1" x14ac:dyDescent="0.2">
      <c r="A1" s="70" t="str">
        <f>IF(desc!$B$1=1,desc!$A$101,IF(desc!$B$1=2,desc!$B$101,IF(desc!$B$1=3,desc!$C$101,desc!$D$101)))</f>
        <v>Tableau SF8PM : Services sur réseau fixe</v>
      </c>
    </row>
    <row r="2" spans="1:18" ht="24.6" customHeight="1" x14ac:dyDescent="0.2">
      <c r="A2" s="56" t="str">
        <f>IF(desc!$B$1=1,desc!$A$102,IF(desc!$B$1=2,desc!$B$102,IF(desc!$B$1=3,desc!$C$102,desc!$D$102)))</f>
        <v>Parts de marché selon le nombre d’abonnés à internet large bande</v>
      </c>
      <c r="B2" s="7"/>
      <c r="C2" s="7"/>
      <c r="D2" s="7"/>
      <c r="E2" s="7"/>
      <c r="F2" s="7"/>
      <c r="G2" s="7"/>
      <c r="H2" s="7"/>
    </row>
    <row r="3" spans="1:18" ht="4.9000000000000004" customHeight="1" x14ac:dyDescent="0.2">
      <c r="A3" s="57"/>
      <c r="B3" s="7"/>
      <c r="C3" s="7"/>
      <c r="D3" s="7"/>
      <c r="E3" s="7"/>
      <c r="F3" s="7"/>
      <c r="G3" s="7"/>
      <c r="H3" s="7"/>
    </row>
    <row r="4" spans="1:18" x14ac:dyDescent="0.2">
      <c r="A4" s="66" t="str">
        <f>IF(desc!$B$1=1,desc!$A$103,IF(desc!$B$1=2,desc!$B$103,IF(desc!$B$1=3,desc!$C$103,desc!$D$103)))</f>
        <v>Parts de marché en % au 31.12.</v>
      </c>
      <c r="B4" s="9">
        <v>2008</v>
      </c>
      <c r="C4" s="9">
        <v>2009</v>
      </c>
      <c r="D4" s="9">
        <v>2010</v>
      </c>
      <c r="E4" s="9">
        <v>2011</v>
      </c>
      <c r="F4" s="9">
        <v>2012</v>
      </c>
      <c r="G4" s="9">
        <v>2013</v>
      </c>
      <c r="H4" s="9">
        <v>2014</v>
      </c>
      <c r="I4" s="9">
        <v>2015</v>
      </c>
      <c r="J4" s="9">
        <v>2016</v>
      </c>
      <c r="K4" s="9">
        <v>2017</v>
      </c>
      <c r="L4" s="9">
        <v>2018</v>
      </c>
      <c r="M4" s="177">
        <v>2019</v>
      </c>
      <c r="N4" s="227">
        <v>2020</v>
      </c>
      <c r="O4" s="261">
        <v>2021</v>
      </c>
      <c r="P4" s="239">
        <v>2022</v>
      </c>
      <c r="Q4" s="239">
        <v>2023</v>
      </c>
      <c r="R4" s="154">
        <v>2024</v>
      </c>
    </row>
    <row r="5" spans="1:18" x14ac:dyDescent="0.2">
      <c r="A5" s="71" t="str">
        <f>IF(desc!$B$1=1,desc!$A$104,IF(desc!$B$1=2,desc!$B$104,IF(desc!$B$1=3,desc!$C$104,desc!$D$104)))</f>
        <v>Swisscom AG</v>
      </c>
      <c r="B5" s="45">
        <v>0.51873999999999998</v>
      </c>
      <c r="C5" s="45">
        <v>0.53944999999999999</v>
      </c>
      <c r="D5" s="45">
        <v>0.54436999999999991</v>
      </c>
      <c r="E5" s="45">
        <v>0.54025999999999996</v>
      </c>
      <c r="F5" s="45">
        <v>0.53655999999999993</v>
      </c>
      <c r="G5" s="45">
        <v>0.52461999999999998</v>
      </c>
      <c r="H5" s="45">
        <v>0.53430999999999995</v>
      </c>
      <c r="I5" s="45">
        <v>0.52921839190415076</v>
      </c>
      <c r="J5" s="45">
        <v>0.52798192671308652</v>
      </c>
      <c r="K5" s="45">
        <v>0.5142462377331265</v>
      </c>
      <c r="L5" s="45">
        <v>0.52361584389069815</v>
      </c>
      <c r="M5" s="178">
        <v>0.51154326143810347</v>
      </c>
      <c r="N5" s="228">
        <v>0.50896520000000001</v>
      </c>
      <c r="O5" s="279">
        <v>0.48820549999999996</v>
      </c>
      <c r="P5" s="254">
        <v>0.48549140000000002</v>
      </c>
      <c r="Q5" s="254">
        <v>0.48305909999999996</v>
      </c>
      <c r="R5" s="175">
        <v>0.47239780058481995</v>
      </c>
    </row>
    <row r="6" spans="1:18" x14ac:dyDescent="0.2">
      <c r="A6" s="71" t="str">
        <f>IF(desc!$B$1=1,desc!$A$105,IF(desc!$B$1=2,desc!$B$105,IF(desc!$B$1=3,desc!$C$105,desc!$D$105)))</f>
        <v>UPC GmbH 1)</v>
      </c>
      <c r="B6" s="45">
        <v>0.19044</v>
      </c>
      <c r="C6" s="45">
        <v>0.17860000000000001</v>
      </c>
      <c r="D6" s="45">
        <v>0.17603000000000002</v>
      </c>
      <c r="E6" s="45">
        <v>0.18078</v>
      </c>
      <c r="F6" s="45">
        <v>0.18916000000000002</v>
      </c>
      <c r="G6" s="45">
        <v>0.19404000000000002</v>
      </c>
      <c r="H6" s="45">
        <v>0.20973</v>
      </c>
      <c r="I6" s="45">
        <v>0.20526930631906551</v>
      </c>
      <c r="J6" s="45">
        <v>0.19971724051119311</v>
      </c>
      <c r="K6" s="45">
        <v>0.19279177121841898</v>
      </c>
      <c r="L6" s="45">
        <v>0.18115101142315329</v>
      </c>
      <c r="M6" s="178">
        <v>0.16605262372840907</v>
      </c>
      <c r="N6" s="228">
        <v>0.16228239999999999</v>
      </c>
      <c r="O6" s="277" t="s">
        <v>270</v>
      </c>
      <c r="P6" s="253" t="s">
        <v>270</v>
      </c>
      <c r="Q6" s="253" t="s">
        <v>270</v>
      </c>
      <c r="R6" s="163" t="s">
        <v>270</v>
      </c>
    </row>
    <row r="7" spans="1:18" x14ac:dyDescent="0.2">
      <c r="A7" s="71" t="str">
        <f>IF(desc!$B$1=1,desc!$A$106,IF(desc!$B$1=2,desc!$B$106,IF(desc!$B$1=3,desc!$C$106,desc!$D$106)))</f>
        <v>Sunrise Sàrl</v>
      </c>
      <c r="B7" s="45">
        <v>9.2439999999999994E-2</v>
      </c>
      <c r="C7" s="45">
        <v>9.985999999999999E-2</v>
      </c>
      <c r="D7" s="45">
        <v>0.11766</v>
      </c>
      <c r="E7" s="45">
        <v>0.11397</v>
      </c>
      <c r="F7" s="45">
        <v>0.10281</v>
      </c>
      <c r="G7" s="45">
        <v>9.8319999999999991E-2</v>
      </c>
      <c r="H7" s="45">
        <v>9.0709999999999999E-2</v>
      </c>
      <c r="I7" s="45">
        <v>9.0968590455019954E-2</v>
      </c>
      <c r="J7" s="45">
        <v>9.7479942494087091E-2</v>
      </c>
      <c r="K7" s="45">
        <v>0.10735520779461247</v>
      </c>
      <c r="L7" s="45">
        <v>0.11704874783724602</v>
      </c>
      <c r="M7" s="178">
        <v>0.12308005926633056</v>
      </c>
      <c r="N7" s="228">
        <v>0.1233185</v>
      </c>
      <c r="O7" s="279">
        <v>0.2978596</v>
      </c>
      <c r="P7" s="254">
        <v>0.30223099999999997</v>
      </c>
      <c r="Q7" s="254">
        <v>0.28196569999999999</v>
      </c>
      <c r="R7" s="175">
        <v>0.279818329228322</v>
      </c>
    </row>
    <row r="8" spans="1:18" x14ac:dyDescent="0.2">
      <c r="A8" s="71" t="str">
        <f>IF(desc!$B$1=1,desc!$A$109,IF(desc!$B$1=2,desc!$B$109,IF(desc!$B$1=3,desc!$C$109,desc!$D$109)))</f>
        <v>Salt</v>
      </c>
      <c r="B8" s="44" t="s">
        <v>270</v>
      </c>
      <c r="C8" s="44" t="s">
        <v>270</v>
      </c>
      <c r="D8" s="44" t="s">
        <v>270</v>
      </c>
      <c r="E8" s="44" t="s">
        <v>270</v>
      </c>
      <c r="F8" s="44" t="s">
        <v>270</v>
      </c>
      <c r="G8" s="44" t="s">
        <v>270</v>
      </c>
      <c r="H8" s="44" t="s">
        <v>270</v>
      </c>
      <c r="I8" s="44" t="s">
        <v>270</v>
      </c>
      <c r="J8" s="44" t="s">
        <v>270</v>
      </c>
      <c r="K8" s="44" t="s">
        <v>270</v>
      </c>
      <c r="L8" s="45">
        <v>7.0841220822301151E-3</v>
      </c>
      <c r="M8" s="178">
        <v>1.8738750832811273E-2</v>
      </c>
      <c r="N8" s="228">
        <v>4.4134589999999994E-2</v>
      </c>
      <c r="O8" s="279">
        <v>4.2496320000000004E-2</v>
      </c>
      <c r="P8" s="254">
        <v>4.3336819999999998E-2</v>
      </c>
      <c r="Q8" s="254">
        <v>5.1006289999999996E-2</v>
      </c>
      <c r="R8" s="175">
        <v>5.9784592566407002E-2</v>
      </c>
    </row>
    <row r="9" spans="1:18" x14ac:dyDescent="0.2">
      <c r="A9" s="71" t="str">
        <f>IF(desc!$B$1=1,desc!$A$107,IF(desc!$B$1=2,desc!$B$107,IF(desc!$B$1=3,desc!$C$107,desc!$D$107)))</f>
        <v>Quickline SA</v>
      </c>
      <c r="B9" s="45">
        <v>1.4289999999999999E-2</v>
      </c>
      <c r="C9" s="45">
        <v>1.559E-2</v>
      </c>
      <c r="D9" s="45">
        <v>1.583E-2</v>
      </c>
      <c r="E9" s="45">
        <v>1.6920000000000001E-2</v>
      </c>
      <c r="F9" s="45">
        <v>2.044E-2</v>
      </c>
      <c r="G9" s="45">
        <v>3.1980000000000001E-2</v>
      </c>
      <c r="H9" s="45">
        <v>3.5550000000000005E-2</v>
      </c>
      <c r="I9" s="45">
        <v>4.0259009237243092E-2</v>
      </c>
      <c r="J9" s="45">
        <v>4.5077215600797665E-2</v>
      </c>
      <c r="K9" s="45">
        <v>4.6096245075692273E-2</v>
      </c>
      <c r="L9" s="45">
        <v>4.4398245017068919E-2</v>
      </c>
      <c r="M9" s="178">
        <v>4.46436562155067E-2</v>
      </c>
      <c r="N9" s="228">
        <v>3.1384330000000002E-2</v>
      </c>
      <c r="O9" s="279">
        <v>3.6906020000000005E-2</v>
      </c>
      <c r="P9" s="254">
        <v>4.2326670000000004E-2</v>
      </c>
      <c r="Q9" s="254">
        <v>4.3564239999999997E-2</v>
      </c>
      <c r="R9" s="175">
        <v>4.5062747117206099E-2</v>
      </c>
    </row>
    <row r="10" spans="1:18" x14ac:dyDescent="0.2">
      <c r="A10" s="71" t="str">
        <f>IF(desc!$B$1=1,desc!$A$108,IF(desc!$B$1=2,desc!$B$108,IF(desc!$B$1=3,desc!$C$108,desc!$D$108)))</f>
        <v>Iway SA</v>
      </c>
      <c r="B10" s="44" t="s">
        <v>270</v>
      </c>
      <c r="C10" s="44" t="s">
        <v>270</v>
      </c>
      <c r="D10" s="44" t="s">
        <v>270</v>
      </c>
      <c r="E10" s="44" t="s">
        <v>270</v>
      </c>
      <c r="F10" s="44" t="s">
        <v>270</v>
      </c>
      <c r="G10" s="44" t="s">
        <v>270</v>
      </c>
      <c r="H10" s="44" t="s">
        <v>270</v>
      </c>
      <c r="I10" s="44" t="s">
        <v>270</v>
      </c>
      <c r="J10" s="44" t="s">
        <v>270</v>
      </c>
      <c r="K10" s="44" t="s">
        <v>270</v>
      </c>
      <c r="L10" s="44" t="s">
        <v>270</v>
      </c>
      <c r="M10" s="44" t="s">
        <v>270</v>
      </c>
      <c r="N10" s="330">
        <v>1.1443080000000001E-2</v>
      </c>
      <c r="O10" s="331">
        <v>1.218905E-2</v>
      </c>
      <c r="P10" s="332">
        <v>1.4154379999999999E-2</v>
      </c>
      <c r="Q10" s="332">
        <v>1.6657479999999999E-2</v>
      </c>
      <c r="R10" s="333">
        <v>1.8581580858478899E-2</v>
      </c>
    </row>
    <row r="11" spans="1:18" x14ac:dyDescent="0.2">
      <c r="A11" s="71" t="str">
        <f>IF(desc!$B$1=1,desc!$A$111,IF(desc!$B$1=2,desc!$B$111,IF(desc!$B$1=3,desc!$C$111,desc!$D$111)))</f>
        <v>green.ch SA</v>
      </c>
      <c r="B11" s="44" t="s">
        <v>270</v>
      </c>
      <c r="C11" s="44" t="s">
        <v>270</v>
      </c>
      <c r="D11" s="44" t="s">
        <v>270</v>
      </c>
      <c r="E11" s="44" t="s">
        <v>270</v>
      </c>
      <c r="F11" s="44" t="s">
        <v>270</v>
      </c>
      <c r="G11" s="44" t="s">
        <v>270</v>
      </c>
      <c r="H11" s="44" t="s">
        <v>270</v>
      </c>
      <c r="I11" s="44" t="s">
        <v>270</v>
      </c>
      <c r="J11" s="44" t="s">
        <v>270</v>
      </c>
      <c r="K11" s="44" t="s">
        <v>270</v>
      </c>
      <c r="L11" s="44" t="s">
        <v>270</v>
      </c>
      <c r="M11" s="44" t="s">
        <v>270</v>
      </c>
      <c r="N11" s="44" t="s">
        <v>270</v>
      </c>
      <c r="O11" s="44" t="s">
        <v>270</v>
      </c>
      <c r="P11" s="44" t="s">
        <v>270</v>
      </c>
      <c r="Q11" s="44" t="s">
        <v>270</v>
      </c>
      <c r="R11" s="333">
        <v>1.0394532585849801E-2</v>
      </c>
    </row>
    <row r="12" spans="1:18" x14ac:dyDescent="0.2">
      <c r="A12" s="72" t="str">
        <f>IF(desc!$B$1=1,desc!$A$112,IF(desc!$B$1=2,desc!$B$112,IF(desc!$B$1=3,desc!$C$112,desc!$D$112)))</f>
        <v>Autres</v>
      </c>
      <c r="B12" s="50">
        <v>0.1841155460623346</v>
      </c>
      <c r="C12" s="50">
        <v>0.16651631583385929</v>
      </c>
      <c r="D12" s="50">
        <v>0.14612786170726133</v>
      </c>
      <c r="E12" s="50">
        <v>0.14808912021386156</v>
      </c>
      <c r="F12" s="50">
        <v>0.15105036984941589</v>
      </c>
      <c r="G12" s="50">
        <v>0.15106655024557203</v>
      </c>
      <c r="H12" s="50">
        <v>0.12971742535179709</v>
      </c>
      <c r="I12" s="50">
        <v>0.1342847020845207</v>
      </c>
      <c r="J12" s="50">
        <v>0.12974367468083559</v>
      </c>
      <c r="K12" s="50">
        <v>0.13951053817814973</v>
      </c>
      <c r="L12" s="50">
        <v>0.12642383718728778</v>
      </c>
      <c r="M12" s="50">
        <v>0.13594164851883894</v>
      </c>
      <c r="N12" s="50">
        <f>1-SUM(N5:N10)</f>
        <v>0.11847189999999996</v>
      </c>
      <c r="O12" s="50">
        <f>1-SUM(O5:O10)</f>
        <v>0.12234350999999999</v>
      </c>
      <c r="P12" s="50">
        <f>1-SUM(P5:P10)</f>
        <v>0.11245972999999998</v>
      </c>
      <c r="Q12" s="50">
        <f>1-SUM(Q5:Q10)</f>
        <v>0.12374719000000001</v>
      </c>
      <c r="R12" s="176">
        <f>1-SUM(R5:R11)</f>
        <v>0.11396041705891613</v>
      </c>
    </row>
    <row r="13" spans="1:18" s="341" customFormat="1" x14ac:dyDescent="0.2">
      <c r="A13" s="338" t="str">
        <f>IF(desc!$B$1=1,desc!$A$113,IF(desc!$B$1=2,desc!$B$113,IF(desc!$B$1=3,desc!$C$113,desc!$D$113)))</f>
        <v>Nombre de FST dans la catégorie « autres » :</v>
      </c>
      <c r="B13" s="339" t="s">
        <v>270</v>
      </c>
      <c r="C13" s="339" t="s">
        <v>270</v>
      </c>
      <c r="D13" s="339" t="s">
        <v>270</v>
      </c>
      <c r="E13" s="339" t="s">
        <v>270</v>
      </c>
      <c r="F13" s="339" t="s">
        <v>270</v>
      </c>
      <c r="G13" s="339" t="s">
        <v>270</v>
      </c>
      <c r="H13" s="339" t="s">
        <v>270</v>
      </c>
      <c r="I13" s="339" t="s">
        <v>270</v>
      </c>
      <c r="J13" s="339" t="s">
        <v>270</v>
      </c>
      <c r="K13" s="339" t="s">
        <v>270</v>
      </c>
      <c r="L13" s="339" t="s">
        <v>270</v>
      </c>
      <c r="M13" s="339" t="s">
        <v>270</v>
      </c>
      <c r="N13" s="339">
        <v>149</v>
      </c>
      <c r="O13" s="339">
        <v>152</v>
      </c>
      <c r="P13" s="339">
        <v>149</v>
      </c>
      <c r="Q13" s="339">
        <v>144</v>
      </c>
      <c r="R13" s="340">
        <v>144</v>
      </c>
    </row>
    <row r="14" spans="1:18" ht="15" customHeight="1" x14ac:dyDescent="0.2">
      <c r="A14" s="64" t="str">
        <f>IF(desc!$B$1=1,desc!$A$116,IF(desc!$B$1=2,desc!$B$116,IF(desc!$B$1=3,desc!$C$116,desc!$D$116)))</f>
        <v>Remarques :</v>
      </c>
    </row>
    <row r="15" spans="1:18" x14ac:dyDescent="0.2">
      <c r="A15" s="64" t="str">
        <f>IF(desc!$B$1=1,desc!$A$117,IF(desc!$B$1=2,desc!$B$117,IF(desc!$B$1=3,desc!$C$117,desc!$D$117)))</f>
        <v>1) Suite à la fusion de 2021, les chiffres d'UPC sont inclus dans ceux de Sunrise.</v>
      </c>
    </row>
    <row r="16" spans="1:18" ht="45" x14ac:dyDescent="0.2">
      <c r="A16" s="319" t="str">
        <f>IF(desc!$B$1=1,desc!$A$114,IF(desc!$B$1=2,desc!$B$114,IF(desc!$B$1=3,desc!$C$114,desc!$D$114)))</f>
        <v>— Avec l'entrée en vigueur de la loi révisée sur les télécommunications (LTC) le 1er avril 2007, l'OFCOM peut publier des parts de marché. L'article 59 al. 2ter de la nouvelle LTC autorise cette nouvelle dimension dans la publication des données récoltées par la statistique.</v>
      </c>
    </row>
    <row r="17" spans="1:13" ht="33.75" x14ac:dyDescent="0.2">
      <c r="A17" s="319" t="str">
        <f>IF(desc!$B$1=1,desc!$A$115,IF(desc!$B$1=2,desc!$B$115,IF(desc!$B$1=3,desc!$C$115,desc!$D$115)))</f>
        <v>— Les entreprises ayant une part d'abonnés supérieure ou égale à 1% sont représentées dans le tableau. Pour les autres, elles sont rassemblées dans la catégories "autres" et leur nombre est indiqué (depuis 2020).</v>
      </c>
    </row>
    <row r="18" spans="1:13" x14ac:dyDescent="0.2">
      <c r="A18" s="64" t="str">
        <f>IF(desc!$B$1=1,desc!$A$118,IF(desc!$B$1=2,desc!$B$118,IF(desc!$B$1=3,desc!$C$118,desc!$D$118)))</f>
        <v>... Chiffre inconnu (non relevé).</v>
      </c>
      <c r="F18" s="329"/>
      <c r="G18" s="329"/>
      <c r="H18" s="329"/>
      <c r="I18" s="329"/>
      <c r="J18" s="329"/>
      <c r="K18" s="329"/>
      <c r="L18" s="329"/>
      <c r="M18" s="329"/>
    </row>
    <row r="19" spans="1:13" x14ac:dyDescent="0.2">
      <c r="A19" s="64" t="str">
        <f>IF(desc!$B$1=1,desc!$A$145,IF(desc!$B$1=2,desc!$B$145,IF(desc!$B$1=3,desc!$C$145,desc!$D$145)))</f>
        <v>Source: OFCOM - Statistique sur les télécommunications</v>
      </c>
      <c r="F19" s="329"/>
    </row>
    <row r="20" spans="1:13" x14ac:dyDescent="0.2">
      <c r="A20" s="64" t="str">
        <f>IF(desc!$B$1=1,desc!$A$146,IF(desc!$B$1=2,desc!$B$146,IF(desc!$B$1=3,desc!$C$146,desc!$D$146)))</f>
        <v>© OFCOM 2025</v>
      </c>
      <c r="F20" s="329"/>
    </row>
    <row r="21" spans="1:13" x14ac:dyDescent="0.2">
      <c r="A21" s="64"/>
      <c r="F21" s="329"/>
    </row>
    <row r="22" spans="1:13" ht="22.5" x14ac:dyDescent="0.2">
      <c r="A22" s="318" t="str">
        <f>IF(desc!$B$1=1,desc!$A$147,IF(desc!$B$1=2,desc!$B$147,IF(desc!$B$1=3,desc!$C$147,desc!$D$147)))</f>
        <v>Renseignements: Office fédéral de la communication, Section Économie et statistiques, Telecomstatistics@bakom.admin.ch, 058 460 55 88</v>
      </c>
      <c r="F22" s="329"/>
    </row>
    <row r="23" spans="1:13" x14ac:dyDescent="0.2">
      <c r="F23" s="329"/>
    </row>
    <row r="24" spans="1:13" x14ac:dyDescent="0.2">
      <c r="F24" s="329"/>
    </row>
    <row r="25" spans="1:13" x14ac:dyDescent="0.2">
      <c r="F25" s="329"/>
    </row>
    <row r="26" spans="1:13" x14ac:dyDescent="0.2">
      <c r="F26" s="329"/>
    </row>
    <row r="27" spans="1:13" x14ac:dyDescent="0.2">
      <c r="F27" s="329"/>
    </row>
    <row r="28" spans="1:13" x14ac:dyDescent="0.2">
      <c r="F28" s="32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dimension ref="A1:X14"/>
  <sheetViews>
    <sheetView showGridLines="0" workbookViewId="0">
      <pane xSplit="1" ySplit="4" topLeftCell="R5" activePane="bottomRight" state="frozen"/>
      <selection pane="topRight" activeCell="B1" sqref="B1"/>
      <selection pane="bottomLeft" activeCell="A7" sqref="A7"/>
      <selection pane="bottomRight" activeCell="A63" sqref="A63"/>
    </sheetView>
  </sheetViews>
  <sheetFormatPr baseColWidth="10" defaultColWidth="11.5703125" defaultRowHeight="12.75" x14ac:dyDescent="0.2"/>
  <cols>
    <col min="1" max="1" width="68.7109375" style="4" customWidth="1"/>
    <col min="2" max="13" width="11.5703125" style="4"/>
    <col min="14" max="14" width="12" style="4" bestFit="1" customWidth="1"/>
    <col min="15" max="22" width="12" style="4" customWidth="1"/>
    <col min="23" max="16384" width="11.5703125" style="4"/>
  </cols>
  <sheetData>
    <row r="1" spans="1:24" ht="21" customHeight="1" x14ac:dyDescent="0.2">
      <c r="A1" s="55" t="str">
        <f>IF(desc!$B$1=1,desc!$A$119,IF(desc!$B$1=2,desc!$B$119,IF(desc!$B$1=3,desc!$C$119,desc!$D$119)))</f>
        <v>Tableau SF6 : Services de transmission sur réseau fixe</v>
      </c>
    </row>
    <row r="2" spans="1:24" ht="24.6" customHeight="1" x14ac:dyDescent="0.2">
      <c r="A2" s="56" t="str">
        <f>IF(desc!$B$1=1,desc!$A$120,IF(desc!$B$1=2,desc!$B$120,IF(desc!$B$1=3,desc!$C$120,desc!$D$120)))</f>
        <v>Services de capacités de transmission fixes ou variables offertes à des usagers finaux</v>
      </c>
      <c r="B2" s="7"/>
      <c r="C2" s="7"/>
      <c r="D2" s="7"/>
      <c r="E2" s="7"/>
      <c r="F2" s="7"/>
      <c r="G2" s="7"/>
      <c r="H2" s="7"/>
      <c r="I2" s="7"/>
      <c r="J2" s="7"/>
      <c r="K2" s="7"/>
      <c r="L2" s="7"/>
    </row>
    <row r="3" spans="1:24" ht="4.9000000000000004" customHeight="1" x14ac:dyDescent="0.2">
      <c r="A3" s="57"/>
      <c r="B3" s="7"/>
      <c r="C3" s="7"/>
      <c r="D3" s="7"/>
      <c r="E3" s="7"/>
      <c r="F3" s="7"/>
      <c r="G3" s="7"/>
      <c r="H3" s="7"/>
      <c r="I3" s="7"/>
      <c r="J3" s="7"/>
      <c r="K3" s="7"/>
      <c r="L3" s="7"/>
    </row>
    <row r="4" spans="1:24" x14ac:dyDescent="0.2">
      <c r="A4" s="58"/>
      <c r="B4" s="9">
        <v>2004</v>
      </c>
      <c r="C4" s="9">
        <v>2005</v>
      </c>
      <c r="D4" s="9">
        <v>2006</v>
      </c>
      <c r="E4" s="9">
        <v>2007</v>
      </c>
      <c r="F4" s="9">
        <v>2008</v>
      </c>
      <c r="G4" s="9">
        <v>2009</v>
      </c>
      <c r="H4" s="9">
        <v>2010</v>
      </c>
      <c r="I4" s="9">
        <v>2011</v>
      </c>
      <c r="J4" s="9">
        <v>2012</v>
      </c>
      <c r="K4" s="9">
        <v>2013</v>
      </c>
      <c r="L4" s="9">
        <v>2014</v>
      </c>
      <c r="M4" s="9">
        <v>2015</v>
      </c>
      <c r="N4" s="9">
        <v>2016</v>
      </c>
      <c r="O4" s="9">
        <v>2017</v>
      </c>
      <c r="P4" s="9">
        <v>2018</v>
      </c>
      <c r="Q4" s="156">
        <v>2019</v>
      </c>
      <c r="R4" s="187">
        <v>2020</v>
      </c>
      <c r="S4" s="261">
        <v>2021</v>
      </c>
      <c r="T4" s="239">
        <v>2022</v>
      </c>
      <c r="U4" s="239">
        <v>2023</v>
      </c>
      <c r="V4" s="154">
        <v>2024</v>
      </c>
      <c r="X4" s="137" t="str">
        <f>IF(desc!$B$1=1,desc!$A$100,IF(desc!$B$1=2,desc!$B$100,IF(desc!$B$1=3,desc!$C$100,desc!$D$100)))</f>
        <v>Var. 23-24</v>
      </c>
    </row>
    <row r="5" spans="1:24" ht="29.25" customHeight="1" x14ac:dyDescent="0.2">
      <c r="A5" s="121" t="str">
        <f>IF(desc!$B$1=1,desc!$A$121,IF(desc!$B$1=2,desc!$B$121,IF(desc!$B$1=3,desc!$C$121,desc!$D$121)))</f>
        <v>Services de lignes louées ou capacités de transmission offertes à des usagers finaux (au 31.12.) en nombre d'unités 1)</v>
      </c>
      <c r="B5" s="11"/>
      <c r="C5" s="11"/>
      <c r="D5" s="11"/>
      <c r="E5" s="11"/>
      <c r="F5" s="15"/>
      <c r="G5" s="15"/>
      <c r="H5" s="15"/>
      <c r="I5" s="15"/>
      <c r="J5" s="15"/>
      <c r="K5" s="15"/>
      <c r="L5" s="15"/>
      <c r="M5" s="15"/>
      <c r="N5" s="15"/>
      <c r="O5" s="15"/>
      <c r="P5" s="15"/>
      <c r="Q5" s="179"/>
      <c r="R5" s="229"/>
      <c r="S5" s="283"/>
      <c r="T5" s="258"/>
      <c r="U5" s="258"/>
      <c r="V5" s="255"/>
      <c r="X5" s="16"/>
    </row>
    <row r="6" spans="1:24" x14ac:dyDescent="0.2">
      <c r="A6" s="60" t="str">
        <f>IF(desc!$B$1=1,desc!$A$122,IF(desc!$B$1=2,desc!$B$122,IF(desc!$B$1=3,desc!$C$122,desc!$D$122)))</f>
        <v>≤ 2 Mbit/s</v>
      </c>
      <c r="B6" s="15">
        <v>27227</v>
      </c>
      <c r="C6" s="15">
        <v>23556</v>
      </c>
      <c r="D6" s="15">
        <v>25415</v>
      </c>
      <c r="E6" s="15">
        <v>35289</v>
      </c>
      <c r="F6" s="15" t="s">
        <v>22</v>
      </c>
      <c r="G6" s="15">
        <v>25292</v>
      </c>
      <c r="H6" s="15">
        <v>22895</v>
      </c>
      <c r="I6" s="15">
        <v>21383</v>
      </c>
      <c r="J6" s="15">
        <v>17903</v>
      </c>
      <c r="K6" s="15">
        <v>15351</v>
      </c>
      <c r="L6" s="15">
        <v>4166</v>
      </c>
      <c r="M6" s="15">
        <v>4306</v>
      </c>
      <c r="N6" s="15">
        <v>3099</v>
      </c>
      <c r="O6" s="15">
        <v>3082</v>
      </c>
      <c r="P6" s="15">
        <v>1753</v>
      </c>
      <c r="Q6" s="179">
        <v>1945</v>
      </c>
      <c r="R6" s="229">
        <v>1809</v>
      </c>
      <c r="S6" s="283">
        <v>1754</v>
      </c>
      <c r="T6" s="258">
        <v>2310</v>
      </c>
      <c r="U6" s="258">
        <v>820</v>
      </c>
      <c r="V6" s="255">
        <v>558</v>
      </c>
      <c r="X6" s="135">
        <f>(V6-U6)/U6</f>
        <v>-0.31951219512195123</v>
      </c>
    </row>
    <row r="7" spans="1:24" x14ac:dyDescent="0.2">
      <c r="A7" s="73" t="str">
        <f>IF(desc!$B$1=1,desc!$A$123,IF(desc!$B$1=2,desc!$B$123,IF(desc!$B$1=3,desc!$C$123,desc!$D$123)))</f>
        <v>&gt; 2 Mbit/s</v>
      </c>
      <c r="B7" s="51" t="s">
        <v>23</v>
      </c>
      <c r="C7" s="51" t="s">
        <v>24</v>
      </c>
      <c r="D7" s="51" t="s">
        <v>25</v>
      </c>
      <c r="E7" s="51">
        <v>8986</v>
      </c>
      <c r="F7" s="51" t="s">
        <v>26</v>
      </c>
      <c r="G7" s="51">
        <v>10622</v>
      </c>
      <c r="H7" s="51">
        <v>12605</v>
      </c>
      <c r="I7" s="51">
        <v>11847</v>
      </c>
      <c r="J7" s="51">
        <v>13512</v>
      </c>
      <c r="K7" s="51">
        <v>28527</v>
      </c>
      <c r="L7" s="51">
        <v>46989</v>
      </c>
      <c r="M7" s="51">
        <v>32979</v>
      </c>
      <c r="N7" s="51">
        <v>33131</v>
      </c>
      <c r="O7" s="51">
        <v>46580</v>
      </c>
      <c r="P7" s="51">
        <v>42939</v>
      </c>
      <c r="Q7" s="186">
        <v>68495</v>
      </c>
      <c r="R7" s="230">
        <v>80002</v>
      </c>
      <c r="S7" s="284">
        <v>81875</v>
      </c>
      <c r="T7" s="259">
        <v>40288</v>
      </c>
      <c r="U7" s="259">
        <v>16309</v>
      </c>
      <c r="V7" s="256">
        <v>18594</v>
      </c>
      <c r="X7" s="135">
        <f t="shared" ref="X7:X8" si="0">(V7-U7)/U7</f>
        <v>0.14010668955791281</v>
      </c>
    </row>
    <row r="8" spans="1:24" x14ac:dyDescent="0.2">
      <c r="A8" s="62" t="str">
        <f>IF(desc!$B$1=1,desc!$A$124,IF(desc!$B$1=2,desc!$B$124,IF(desc!$B$1=3,desc!$C$124,desc!$D$124)))</f>
        <v>Nombre de FST offrant ce service</v>
      </c>
      <c r="B8" s="22">
        <v>68</v>
      </c>
      <c r="C8" s="22">
        <v>63</v>
      </c>
      <c r="D8" s="22">
        <v>89</v>
      </c>
      <c r="E8" s="22">
        <v>91</v>
      </c>
      <c r="F8" s="22">
        <v>101</v>
      </c>
      <c r="G8" s="22">
        <v>87</v>
      </c>
      <c r="H8" s="22">
        <v>75</v>
      </c>
      <c r="I8" s="22">
        <v>79</v>
      </c>
      <c r="J8" s="22">
        <v>81</v>
      </c>
      <c r="K8" s="22">
        <v>81</v>
      </c>
      <c r="L8" s="22">
        <v>84</v>
      </c>
      <c r="M8" s="22">
        <v>85</v>
      </c>
      <c r="N8" s="22">
        <v>91</v>
      </c>
      <c r="O8" s="22">
        <v>96</v>
      </c>
      <c r="P8" s="22">
        <v>80</v>
      </c>
      <c r="Q8" s="180">
        <v>85</v>
      </c>
      <c r="R8" s="231">
        <v>85</v>
      </c>
      <c r="S8" s="285">
        <v>80</v>
      </c>
      <c r="T8" s="260">
        <v>72</v>
      </c>
      <c r="U8" s="260">
        <v>71</v>
      </c>
      <c r="V8" s="257">
        <v>71</v>
      </c>
      <c r="W8" s="23"/>
      <c r="X8" s="136">
        <f t="shared" si="0"/>
        <v>0</v>
      </c>
    </row>
    <row r="9" spans="1:24" x14ac:dyDescent="0.2">
      <c r="A9" s="63" t="str">
        <f>IF(desc!$B$1=1,desc!$A$125,IF(desc!$B$1=2,desc!$B$125,IF(desc!$B$1=3,desc!$C$125,desc!$D$125)))</f>
        <v xml:space="preserve">Remarque : </v>
      </c>
      <c r="B9" s="49"/>
      <c r="C9" s="49"/>
      <c r="D9" s="49"/>
      <c r="E9" s="49"/>
      <c r="F9" s="49"/>
      <c r="G9" s="49"/>
      <c r="H9" s="49"/>
      <c r="I9" s="49"/>
      <c r="J9" s="49"/>
      <c r="K9" s="49"/>
      <c r="L9" s="49"/>
      <c r="M9" s="49"/>
      <c r="N9" s="49"/>
      <c r="O9" s="49"/>
      <c r="P9" s="49"/>
      <c r="Q9" s="49"/>
      <c r="R9" s="49"/>
      <c r="S9" s="49"/>
      <c r="T9" s="49"/>
      <c r="U9" s="49"/>
      <c r="V9" s="49"/>
      <c r="X9" s="321"/>
    </row>
    <row r="10" spans="1:24" ht="22.5" x14ac:dyDescent="0.2">
      <c r="A10" s="63" t="str">
        <f>IF(desc!$B$1=1,desc!$A$126,IF(desc!$B$1=2,desc!$B$126,IF(desc!$B$1=3,desc!$C$126,desc!$D$126)))</f>
        <v>1) Le nombre d'unités est le nombre total de capacités de transmission identiques louées par un abonné. Ainsi, si celui-ci loue 3 liaisons 64 kbit/s, c'est le nombre 3 qu'il faut mentionner.</v>
      </c>
    </row>
    <row r="11" spans="1:24" x14ac:dyDescent="0.2">
      <c r="A11" s="64" t="str">
        <f>IF(desc!$B$1=1,desc!$A$145,IF(desc!$B$1=2,desc!$B$145,IF(desc!$B$1=3,desc!$C$145,desc!$D$145)))</f>
        <v>Source: OFCOM - Statistique sur les télécommunications</v>
      </c>
    </row>
    <row r="12" spans="1:24" x14ac:dyDescent="0.2">
      <c r="A12" s="64" t="str">
        <f>IF(desc!$B$1=1,desc!$A$146,IF(desc!$B$1=2,desc!$B$146,IF(desc!$B$1=3,desc!$C$146,desc!$D$146)))</f>
        <v>© OFCOM 2025</v>
      </c>
    </row>
    <row r="13" spans="1:24" x14ac:dyDescent="0.2">
      <c r="A13" s="64"/>
    </row>
    <row r="14" spans="1:24" ht="22.5" x14ac:dyDescent="0.2">
      <c r="A14" s="318" t="str">
        <f>IF(desc!$B$1=1,desc!$A$147,IF(desc!$B$1=2,desc!$B$147,IF(desc!$B$1=3,desc!$C$147,desc!$D$147)))</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7"/>
  <dimension ref="A1:X148"/>
  <sheetViews>
    <sheetView topLeftCell="A84" workbookViewId="0">
      <selection activeCell="B98" sqref="B98"/>
    </sheetView>
  </sheetViews>
  <sheetFormatPr baseColWidth="10" defaultRowHeight="12.75" x14ac:dyDescent="0.2"/>
  <cols>
    <col min="1" max="1" width="65.28515625" customWidth="1"/>
    <col min="2" max="2" width="75.7109375" customWidth="1"/>
    <col min="3" max="3" width="63.42578125" customWidth="1"/>
    <col min="4" max="4" width="55.5703125" customWidth="1"/>
  </cols>
  <sheetData>
    <row r="1" spans="1:24" x14ac:dyDescent="0.2">
      <c r="A1" s="1" t="s">
        <v>32</v>
      </c>
      <c r="B1" s="1">
        <v>2</v>
      </c>
      <c r="C1" s="1">
        <v>1</v>
      </c>
      <c r="D1" s="1" t="s">
        <v>33</v>
      </c>
    </row>
    <row r="2" spans="1:24" x14ac:dyDescent="0.2">
      <c r="A2" s="1"/>
      <c r="B2" s="1"/>
      <c r="C2" s="1">
        <v>2</v>
      </c>
      <c r="D2" s="1" t="s">
        <v>34</v>
      </c>
    </row>
    <row r="3" spans="1:24" x14ac:dyDescent="0.2">
      <c r="A3" s="1"/>
      <c r="B3" s="1"/>
      <c r="C3" s="1">
        <v>3</v>
      </c>
      <c r="D3" s="1" t="s">
        <v>35</v>
      </c>
    </row>
    <row r="4" spans="1:24" x14ac:dyDescent="0.2">
      <c r="A4" s="1"/>
      <c r="B4" s="1"/>
      <c r="C4" s="1">
        <v>4</v>
      </c>
      <c r="D4" s="1" t="s">
        <v>36</v>
      </c>
    </row>
    <row r="5" spans="1:24" x14ac:dyDescent="0.2">
      <c r="A5" s="1" t="s">
        <v>37</v>
      </c>
      <c r="B5" s="1" t="s">
        <v>38</v>
      </c>
      <c r="C5" s="1" t="s">
        <v>39</v>
      </c>
      <c r="D5" s="1" t="s">
        <v>40</v>
      </c>
    </row>
    <row r="6" spans="1:24" x14ac:dyDescent="0.2">
      <c r="A6" t="s">
        <v>41</v>
      </c>
      <c r="B6" t="s">
        <v>1</v>
      </c>
      <c r="C6" t="s">
        <v>123</v>
      </c>
      <c r="D6" t="s">
        <v>77</v>
      </c>
    </row>
    <row r="7" spans="1:24" x14ac:dyDescent="0.2">
      <c r="A7" t="s">
        <v>42</v>
      </c>
      <c r="B7" t="s">
        <v>236</v>
      </c>
      <c r="C7" t="s">
        <v>124</v>
      </c>
      <c r="D7" t="s">
        <v>78</v>
      </c>
    </row>
    <row r="8" spans="1:24" x14ac:dyDescent="0.2">
      <c r="A8" t="s">
        <v>43</v>
      </c>
      <c r="B8" t="s">
        <v>237</v>
      </c>
      <c r="C8" t="s">
        <v>125</v>
      </c>
      <c r="D8" t="s">
        <v>79</v>
      </c>
    </row>
    <row r="9" spans="1:24" x14ac:dyDescent="0.2">
      <c r="A9" t="s">
        <v>116</v>
      </c>
      <c r="B9" t="s">
        <v>238</v>
      </c>
      <c r="C9" t="s">
        <v>150</v>
      </c>
      <c r="D9" t="s">
        <v>121</v>
      </c>
    </row>
    <row r="10" spans="1:24" x14ac:dyDescent="0.2">
      <c r="A10" t="s">
        <v>158</v>
      </c>
      <c r="B10" t="s">
        <v>239</v>
      </c>
      <c r="C10" t="s">
        <v>128</v>
      </c>
      <c r="D10" t="s">
        <v>80</v>
      </c>
    </row>
    <row r="11" spans="1:24" x14ac:dyDescent="0.2">
      <c r="A11" t="s">
        <v>44</v>
      </c>
      <c r="B11" t="s">
        <v>18</v>
      </c>
      <c r="C11" t="s">
        <v>127</v>
      </c>
      <c r="D11" t="s">
        <v>81</v>
      </c>
    </row>
    <row r="12" spans="1:24" x14ac:dyDescent="0.2">
      <c r="A12" t="s">
        <v>45</v>
      </c>
      <c r="B12" t="s">
        <v>31</v>
      </c>
      <c r="C12" t="s">
        <v>126</v>
      </c>
      <c r="D12" t="s">
        <v>82</v>
      </c>
    </row>
    <row r="13" spans="1:24" x14ac:dyDescent="0.2">
      <c r="A13" t="s">
        <v>118</v>
      </c>
      <c r="B13" t="s">
        <v>117</v>
      </c>
      <c r="C13" t="s">
        <v>129</v>
      </c>
      <c r="D13" t="s">
        <v>118</v>
      </c>
      <c r="E13" t="str">
        <f>IF(desc!$B$1=1,desc!$A$13,IF(desc!$B$1=2,desc!$B$13,IF(desc!$B$1=3,desc!$C$13,desc!$D$13)))</f>
        <v>Les Internet Service Providers</v>
      </c>
    </row>
    <row r="14" spans="1:24" ht="15" customHeight="1" x14ac:dyDescent="0.2">
      <c r="A14" t="s">
        <v>119</v>
      </c>
      <c r="B14" s="2" t="s">
        <v>240</v>
      </c>
      <c r="C14" s="2" t="s">
        <v>233</v>
      </c>
      <c r="D14" s="2" t="s">
        <v>120</v>
      </c>
      <c r="E14" s="342"/>
      <c r="F14" s="342"/>
      <c r="G14" s="342"/>
      <c r="H14" s="342"/>
      <c r="I14" s="342"/>
      <c r="J14" s="342"/>
      <c r="K14" s="342"/>
      <c r="L14" s="342"/>
      <c r="M14" s="342"/>
      <c r="N14" s="342"/>
      <c r="O14" s="342"/>
      <c r="P14" s="342"/>
      <c r="Q14" s="342"/>
      <c r="R14" s="342"/>
      <c r="S14" s="342"/>
      <c r="T14" s="342"/>
      <c r="U14" s="342"/>
      <c r="V14" s="342"/>
      <c r="W14" s="342"/>
      <c r="X14" s="342"/>
    </row>
    <row r="15" spans="1:24" ht="12.6" customHeight="1" x14ac:dyDescent="0.2">
      <c r="A15" t="s">
        <v>201</v>
      </c>
      <c r="B15" s="2" t="s">
        <v>241</v>
      </c>
      <c r="C15" s="2" t="s">
        <v>202</v>
      </c>
      <c r="D15" s="2" t="s">
        <v>203</v>
      </c>
      <c r="E15" s="3"/>
      <c r="F15" s="3"/>
      <c r="G15" s="3"/>
      <c r="H15" s="3"/>
      <c r="I15" s="3"/>
      <c r="J15" s="3"/>
      <c r="K15" s="3"/>
      <c r="L15" s="3"/>
      <c r="M15" s="3"/>
      <c r="N15" s="3"/>
      <c r="O15" s="3"/>
      <c r="P15" s="3"/>
      <c r="Q15" s="3"/>
      <c r="R15" s="3"/>
      <c r="S15" s="3"/>
      <c r="T15" s="3"/>
      <c r="U15" s="3"/>
      <c r="V15" s="3"/>
      <c r="W15" s="3"/>
      <c r="X15" s="3"/>
    </row>
    <row r="16" spans="1:24" ht="14.25" x14ac:dyDescent="0.2">
      <c r="A16" t="s">
        <v>266</v>
      </c>
      <c r="B16" s="2" t="s">
        <v>265</v>
      </c>
      <c r="C16" s="2" t="s">
        <v>234</v>
      </c>
      <c r="D16" s="2" t="s">
        <v>235</v>
      </c>
    </row>
    <row r="17" spans="1:4" x14ac:dyDescent="0.2">
      <c r="A17" t="s">
        <v>46</v>
      </c>
      <c r="B17" t="s">
        <v>242</v>
      </c>
      <c r="C17" t="s">
        <v>179</v>
      </c>
      <c r="D17" t="s">
        <v>83</v>
      </c>
    </row>
    <row r="18" spans="1:4" x14ac:dyDescent="0.2">
      <c r="A18" t="s">
        <v>47</v>
      </c>
      <c r="B18" t="s">
        <v>243</v>
      </c>
      <c r="C18" t="s">
        <v>130</v>
      </c>
      <c r="D18" t="s">
        <v>84</v>
      </c>
    </row>
    <row r="19" spans="1:4" x14ac:dyDescent="0.2">
      <c r="A19" t="s">
        <v>275</v>
      </c>
      <c r="B19" t="s">
        <v>276</v>
      </c>
      <c r="C19" t="s">
        <v>277</v>
      </c>
      <c r="D19" t="s">
        <v>278</v>
      </c>
    </row>
    <row r="20" spans="1:4" x14ac:dyDescent="0.2">
      <c r="A20" t="s">
        <v>48</v>
      </c>
      <c r="B20" t="s">
        <v>2</v>
      </c>
      <c r="C20" t="s">
        <v>131</v>
      </c>
      <c r="D20" t="s">
        <v>85</v>
      </c>
    </row>
    <row r="21" spans="1:4" x14ac:dyDescent="0.2">
      <c r="A21" t="s">
        <v>183</v>
      </c>
      <c r="B21" t="s">
        <v>248</v>
      </c>
      <c r="C21" t="s">
        <v>132</v>
      </c>
      <c r="D21" t="s">
        <v>86</v>
      </c>
    </row>
    <row r="22" spans="1:4" x14ac:dyDescent="0.2">
      <c r="A22" t="s">
        <v>287</v>
      </c>
      <c r="B22" t="s">
        <v>288</v>
      </c>
      <c r="C22" t="s">
        <v>289</v>
      </c>
      <c r="D22" t="s">
        <v>290</v>
      </c>
    </row>
    <row r="23" spans="1:4" x14ac:dyDescent="0.2">
      <c r="A23" t="s">
        <v>49</v>
      </c>
      <c r="B23" t="s">
        <v>3</v>
      </c>
      <c r="C23" t="s">
        <v>133</v>
      </c>
      <c r="D23" t="s">
        <v>87</v>
      </c>
    </row>
    <row r="24" spans="1:4" x14ac:dyDescent="0.2">
      <c r="A24" t="s">
        <v>50</v>
      </c>
      <c r="B24" t="s">
        <v>255</v>
      </c>
      <c r="C24" t="s">
        <v>134</v>
      </c>
      <c r="D24" t="s">
        <v>88</v>
      </c>
    </row>
    <row r="25" spans="1:4" x14ac:dyDescent="0.2">
      <c r="A25" t="s">
        <v>51</v>
      </c>
      <c r="B25" t="s">
        <v>4</v>
      </c>
      <c r="C25" t="s">
        <v>135</v>
      </c>
      <c r="D25" t="s">
        <v>89</v>
      </c>
    </row>
    <row r="26" spans="1:4" x14ac:dyDescent="0.2">
      <c r="A26" t="s">
        <v>0</v>
      </c>
      <c r="B26" t="s">
        <v>0</v>
      </c>
      <c r="C26" t="s">
        <v>136</v>
      </c>
      <c r="D26" t="s">
        <v>0</v>
      </c>
    </row>
    <row r="27" spans="1:4" x14ac:dyDescent="0.2">
      <c r="A27" t="s">
        <v>52</v>
      </c>
      <c r="B27" t="s">
        <v>244</v>
      </c>
      <c r="C27" t="s">
        <v>137</v>
      </c>
      <c r="D27" t="s">
        <v>90</v>
      </c>
    </row>
    <row r="28" spans="1:4" x14ac:dyDescent="0.2">
      <c r="A28" t="s">
        <v>53</v>
      </c>
      <c r="B28" t="s">
        <v>5</v>
      </c>
      <c r="C28" t="s">
        <v>138</v>
      </c>
      <c r="D28" t="s">
        <v>91</v>
      </c>
    </row>
    <row r="29" spans="1:4" x14ac:dyDescent="0.2">
      <c r="A29" t="s">
        <v>352</v>
      </c>
      <c r="B29" t="s">
        <v>353</v>
      </c>
      <c r="C29" t="s">
        <v>354</v>
      </c>
      <c r="D29" t="s">
        <v>30</v>
      </c>
    </row>
    <row r="30" spans="1:4" x14ac:dyDescent="0.2">
      <c r="A30" t="s">
        <v>279</v>
      </c>
      <c r="B30" t="s">
        <v>280</v>
      </c>
      <c r="C30" t="s">
        <v>281</v>
      </c>
      <c r="D30" t="s">
        <v>282</v>
      </c>
    </row>
    <row r="31" spans="1:4" x14ac:dyDescent="0.2">
      <c r="A31" t="s">
        <v>283</v>
      </c>
      <c r="B31" t="s">
        <v>284</v>
      </c>
      <c r="C31" t="s">
        <v>285</v>
      </c>
      <c r="D31" t="s">
        <v>286</v>
      </c>
    </row>
    <row r="32" spans="1:4" x14ac:dyDescent="0.2">
      <c r="A32" t="s">
        <v>271</v>
      </c>
      <c r="B32" t="s">
        <v>272</v>
      </c>
      <c r="C32" t="s">
        <v>273</v>
      </c>
      <c r="D32" t="s">
        <v>274</v>
      </c>
    </row>
    <row r="33" spans="1:4" x14ac:dyDescent="0.2">
      <c r="A33" t="s">
        <v>376</v>
      </c>
      <c r="B33" t="s">
        <v>377</v>
      </c>
      <c r="C33" t="s">
        <v>377</v>
      </c>
      <c r="D33" t="s">
        <v>377</v>
      </c>
    </row>
    <row r="34" spans="1:4" x14ac:dyDescent="0.2">
      <c r="A34" t="s">
        <v>54</v>
      </c>
      <c r="B34" t="s">
        <v>245</v>
      </c>
      <c r="C34" t="s">
        <v>178</v>
      </c>
      <c r="D34" t="s">
        <v>92</v>
      </c>
    </row>
    <row r="35" spans="1:4" x14ac:dyDescent="0.2">
      <c r="A35" t="s">
        <v>55</v>
      </c>
      <c r="B35" t="s">
        <v>246</v>
      </c>
      <c r="C35" t="s">
        <v>149</v>
      </c>
      <c r="D35" t="s">
        <v>122</v>
      </c>
    </row>
    <row r="36" spans="1:4" x14ac:dyDescent="0.2">
      <c r="A36" t="s">
        <v>56</v>
      </c>
      <c r="B36" t="s">
        <v>247</v>
      </c>
      <c r="C36" t="s">
        <v>143</v>
      </c>
      <c r="D36" t="s">
        <v>93</v>
      </c>
    </row>
    <row r="37" spans="1:4" x14ac:dyDescent="0.2">
      <c r="A37" t="s">
        <v>57</v>
      </c>
      <c r="B37" t="s">
        <v>249</v>
      </c>
      <c r="C37" t="s">
        <v>144</v>
      </c>
      <c r="D37" t="s">
        <v>94</v>
      </c>
    </row>
    <row r="38" spans="1:4" x14ac:dyDescent="0.2">
      <c r="A38" t="s">
        <v>58</v>
      </c>
      <c r="B38" t="s">
        <v>185</v>
      </c>
      <c r="C38" t="s">
        <v>190</v>
      </c>
      <c r="D38" t="s">
        <v>191</v>
      </c>
    </row>
    <row r="39" spans="1:4" x14ac:dyDescent="0.2">
      <c r="A39" t="s">
        <v>216</v>
      </c>
      <c r="B39" t="s">
        <v>220</v>
      </c>
      <c r="C39" t="s">
        <v>227</v>
      </c>
      <c r="D39" t="s">
        <v>229</v>
      </c>
    </row>
    <row r="40" spans="1:4" x14ac:dyDescent="0.2">
      <c r="A40" t="s">
        <v>291</v>
      </c>
      <c r="B40" t="s">
        <v>292</v>
      </c>
      <c r="C40" t="s">
        <v>293</v>
      </c>
      <c r="D40" t="s">
        <v>294</v>
      </c>
    </row>
    <row r="41" spans="1:4" x14ac:dyDescent="0.2">
      <c r="A41" t="s">
        <v>311</v>
      </c>
      <c r="B41" t="s">
        <v>312</v>
      </c>
      <c r="C41" t="s">
        <v>313</v>
      </c>
      <c r="D41" t="s">
        <v>314</v>
      </c>
    </row>
    <row r="42" spans="1:4" x14ac:dyDescent="0.2">
      <c r="A42" t="s">
        <v>219</v>
      </c>
      <c r="B42" t="s">
        <v>221</v>
      </c>
      <c r="C42" t="s">
        <v>226</v>
      </c>
      <c r="D42" t="s">
        <v>230</v>
      </c>
    </row>
    <row r="43" spans="1:4" x14ac:dyDescent="0.2">
      <c r="A43" t="s">
        <v>218</v>
      </c>
      <c r="B43" t="s">
        <v>222</v>
      </c>
      <c r="C43" t="s">
        <v>228</v>
      </c>
      <c r="D43" t="s">
        <v>231</v>
      </c>
    </row>
    <row r="44" spans="1:4" x14ac:dyDescent="0.2">
      <c r="A44" t="s">
        <v>59</v>
      </c>
      <c r="B44" t="s">
        <v>10</v>
      </c>
      <c r="C44" t="s">
        <v>151</v>
      </c>
      <c r="D44" t="s">
        <v>95</v>
      </c>
    </row>
    <row r="45" spans="1:4" x14ac:dyDescent="0.2">
      <c r="A45" t="s">
        <v>60</v>
      </c>
      <c r="B45" t="s">
        <v>250</v>
      </c>
      <c r="C45" s="74" t="s">
        <v>152</v>
      </c>
      <c r="D45" t="s">
        <v>96</v>
      </c>
    </row>
    <row r="46" spans="1:4" x14ac:dyDescent="0.2">
      <c r="A46" t="s">
        <v>61</v>
      </c>
      <c r="B46" t="s">
        <v>11</v>
      </c>
      <c r="C46" t="s">
        <v>145</v>
      </c>
      <c r="D46" t="s">
        <v>97</v>
      </c>
    </row>
    <row r="47" spans="1:4" x14ac:dyDescent="0.2">
      <c r="A47" t="s">
        <v>58</v>
      </c>
      <c r="B47" t="s">
        <v>185</v>
      </c>
      <c r="C47" t="s">
        <v>190</v>
      </c>
      <c r="D47" t="s">
        <v>191</v>
      </c>
    </row>
    <row r="48" spans="1:4" x14ac:dyDescent="0.2">
      <c r="A48" t="s">
        <v>216</v>
      </c>
      <c r="B48" t="s">
        <v>220</v>
      </c>
      <c r="C48" t="s">
        <v>227</v>
      </c>
      <c r="D48" t="s">
        <v>229</v>
      </c>
    </row>
    <row r="49" spans="1:4" x14ac:dyDescent="0.2">
      <c r="A49" t="s">
        <v>291</v>
      </c>
      <c r="B49" t="s">
        <v>292</v>
      </c>
      <c r="C49" t="s">
        <v>293</v>
      </c>
      <c r="D49" t="s">
        <v>294</v>
      </c>
    </row>
    <row r="50" spans="1:4" x14ac:dyDescent="0.2">
      <c r="A50" t="s">
        <v>311</v>
      </c>
      <c r="B50" t="s">
        <v>312</v>
      </c>
      <c r="C50" t="s">
        <v>313</v>
      </c>
      <c r="D50" t="s">
        <v>314</v>
      </c>
    </row>
    <row r="51" spans="1:4" x14ac:dyDescent="0.2">
      <c r="A51" t="s">
        <v>219</v>
      </c>
      <c r="B51" t="s">
        <v>221</v>
      </c>
      <c r="C51" t="s">
        <v>226</v>
      </c>
      <c r="D51" t="s">
        <v>230</v>
      </c>
    </row>
    <row r="52" spans="1:4" x14ac:dyDescent="0.2">
      <c r="A52" t="s">
        <v>218</v>
      </c>
      <c r="B52" t="s">
        <v>222</v>
      </c>
      <c r="C52" t="s">
        <v>228</v>
      </c>
      <c r="D52" t="s">
        <v>231</v>
      </c>
    </row>
    <row r="53" spans="1:4" x14ac:dyDescent="0.2">
      <c r="A53" t="s">
        <v>59</v>
      </c>
      <c r="B53" t="s">
        <v>10</v>
      </c>
      <c r="C53" t="s">
        <v>151</v>
      </c>
      <c r="D53" t="s">
        <v>95</v>
      </c>
    </row>
    <row r="54" spans="1:4" x14ac:dyDescent="0.2">
      <c r="A54" t="s">
        <v>62</v>
      </c>
      <c r="B54" t="s">
        <v>12</v>
      </c>
      <c r="C54" t="s">
        <v>153</v>
      </c>
      <c r="D54" t="s">
        <v>98</v>
      </c>
    </row>
    <row r="55" spans="1:4" x14ac:dyDescent="0.2">
      <c r="A55" t="s">
        <v>63</v>
      </c>
      <c r="B55" t="s">
        <v>13</v>
      </c>
      <c r="C55" t="s">
        <v>146</v>
      </c>
      <c r="D55" t="s">
        <v>99</v>
      </c>
    </row>
    <row r="56" spans="1:4" x14ac:dyDescent="0.2">
      <c r="A56" t="s">
        <v>58</v>
      </c>
      <c r="B56" t="s">
        <v>185</v>
      </c>
      <c r="C56" t="s">
        <v>190</v>
      </c>
      <c r="D56" t="s">
        <v>191</v>
      </c>
    </row>
    <row r="57" spans="1:4" x14ac:dyDescent="0.2">
      <c r="A57" t="s">
        <v>216</v>
      </c>
      <c r="B57" t="s">
        <v>220</v>
      </c>
      <c r="C57" t="s">
        <v>227</v>
      </c>
      <c r="D57" t="s">
        <v>229</v>
      </c>
    </row>
    <row r="58" spans="1:4" x14ac:dyDescent="0.2">
      <c r="A58" t="s">
        <v>291</v>
      </c>
      <c r="B58" t="s">
        <v>292</v>
      </c>
      <c r="C58" t="s">
        <v>293</v>
      </c>
      <c r="D58" t="s">
        <v>294</v>
      </c>
    </row>
    <row r="59" spans="1:4" x14ac:dyDescent="0.2">
      <c r="A59" t="s">
        <v>311</v>
      </c>
      <c r="B59" t="s">
        <v>312</v>
      </c>
      <c r="C59" t="s">
        <v>313</v>
      </c>
      <c r="D59" t="s">
        <v>314</v>
      </c>
    </row>
    <row r="60" spans="1:4" x14ac:dyDescent="0.2">
      <c r="A60" t="s">
        <v>217</v>
      </c>
      <c r="B60" t="s">
        <v>221</v>
      </c>
      <c r="C60" t="s">
        <v>226</v>
      </c>
      <c r="D60" t="s">
        <v>230</v>
      </c>
    </row>
    <row r="61" spans="1:4" x14ac:dyDescent="0.2">
      <c r="A61" t="s">
        <v>218</v>
      </c>
      <c r="B61" t="s">
        <v>303</v>
      </c>
      <c r="C61" t="s">
        <v>304</v>
      </c>
      <c r="D61" t="s">
        <v>305</v>
      </c>
    </row>
    <row r="62" spans="1:4" x14ac:dyDescent="0.2">
      <c r="A62" t="s">
        <v>306</v>
      </c>
      <c r="B62" t="s">
        <v>307</v>
      </c>
      <c r="C62" t="s">
        <v>308</v>
      </c>
      <c r="D62" t="s">
        <v>309</v>
      </c>
    </row>
    <row r="63" spans="1:4" x14ac:dyDescent="0.2">
      <c r="A63" t="s">
        <v>214</v>
      </c>
      <c r="B63" t="s">
        <v>223</v>
      </c>
      <c r="C63" t="s">
        <v>224</v>
      </c>
      <c r="D63" t="s">
        <v>225</v>
      </c>
    </row>
    <row r="64" spans="1:4" x14ac:dyDescent="0.2">
      <c r="A64" t="s">
        <v>299</v>
      </c>
      <c r="B64" t="s">
        <v>300</v>
      </c>
      <c r="C64" t="s">
        <v>301</v>
      </c>
      <c r="D64" t="s">
        <v>302</v>
      </c>
    </row>
    <row r="65" spans="1:4" x14ac:dyDescent="0.2">
      <c r="A65" t="s">
        <v>295</v>
      </c>
      <c r="B65" t="s">
        <v>296</v>
      </c>
      <c r="C65" t="s">
        <v>297</v>
      </c>
      <c r="D65" t="s">
        <v>298</v>
      </c>
    </row>
    <row r="66" spans="1:4" x14ac:dyDescent="0.2">
      <c r="A66" t="s">
        <v>59</v>
      </c>
      <c r="B66" t="s">
        <v>10</v>
      </c>
      <c r="C66" t="s">
        <v>151</v>
      </c>
      <c r="D66" t="s">
        <v>95</v>
      </c>
    </row>
    <row r="67" spans="1:4" x14ac:dyDescent="0.2">
      <c r="A67" t="s">
        <v>64</v>
      </c>
      <c r="B67" t="s">
        <v>14</v>
      </c>
      <c r="C67" t="s">
        <v>154</v>
      </c>
      <c r="D67" t="s">
        <v>100</v>
      </c>
    </row>
    <row r="68" spans="1:4" x14ac:dyDescent="0.2">
      <c r="A68" t="s">
        <v>65</v>
      </c>
      <c r="B68" t="s">
        <v>254</v>
      </c>
      <c r="C68" t="s">
        <v>147</v>
      </c>
      <c r="D68" t="s">
        <v>101</v>
      </c>
    </row>
    <row r="69" spans="1:4" x14ac:dyDescent="0.2">
      <c r="A69" t="s">
        <v>66</v>
      </c>
      <c r="B69" t="s">
        <v>15</v>
      </c>
      <c r="C69" t="s">
        <v>148</v>
      </c>
      <c r="D69" t="s">
        <v>102</v>
      </c>
    </row>
    <row r="70" spans="1:4" x14ac:dyDescent="0.2">
      <c r="A70" t="s">
        <v>67</v>
      </c>
      <c r="B70" t="s">
        <v>251</v>
      </c>
      <c r="C70" t="s">
        <v>155</v>
      </c>
      <c r="D70" t="s">
        <v>103</v>
      </c>
    </row>
    <row r="71" spans="1:4" x14ac:dyDescent="0.2">
      <c r="A71" t="s">
        <v>58</v>
      </c>
      <c r="B71" t="s">
        <v>185</v>
      </c>
      <c r="C71" t="s">
        <v>190</v>
      </c>
      <c r="D71" t="s">
        <v>191</v>
      </c>
    </row>
    <row r="72" spans="1:4" x14ac:dyDescent="0.2">
      <c r="A72" t="s">
        <v>216</v>
      </c>
      <c r="B72" t="s">
        <v>220</v>
      </c>
      <c r="C72" t="s">
        <v>227</v>
      </c>
      <c r="D72" t="s">
        <v>229</v>
      </c>
    </row>
    <row r="73" spans="1:4" x14ac:dyDescent="0.2">
      <c r="A73" t="s">
        <v>291</v>
      </c>
      <c r="B73" t="s">
        <v>292</v>
      </c>
      <c r="C73" t="s">
        <v>293</v>
      </c>
      <c r="D73" t="s">
        <v>294</v>
      </c>
    </row>
    <row r="74" spans="1:4" x14ac:dyDescent="0.2">
      <c r="A74" t="s">
        <v>311</v>
      </c>
      <c r="B74" t="s">
        <v>312</v>
      </c>
      <c r="C74" t="s">
        <v>313</v>
      </c>
      <c r="D74" t="s">
        <v>314</v>
      </c>
    </row>
    <row r="75" spans="1:4" x14ac:dyDescent="0.2">
      <c r="A75" t="s">
        <v>215</v>
      </c>
      <c r="B75" t="s">
        <v>221</v>
      </c>
      <c r="C75" t="s">
        <v>226</v>
      </c>
      <c r="D75" t="s">
        <v>230</v>
      </c>
    </row>
    <row r="76" spans="1:4" x14ac:dyDescent="0.2">
      <c r="A76" t="s">
        <v>218</v>
      </c>
      <c r="B76" t="s">
        <v>303</v>
      </c>
      <c r="C76" t="s">
        <v>304</v>
      </c>
      <c r="D76" t="s">
        <v>305</v>
      </c>
    </row>
    <row r="77" spans="1:4" x14ac:dyDescent="0.2">
      <c r="A77" t="s">
        <v>306</v>
      </c>
      <c r="B77" t="s">
        <v>307</v>
      </c>
      <c r="C77" t="s">
        <v>308</v>
      </c>
      <c r="D77" t="s">
        <v>309</v>
      </c>
    </row>
    <row r="78" spans="1:4" x14ac:dyDescent="0.2">
      <c r="A78" t="s">
        <v>214</v>
      </c>
      <c r="B78" t="s">
        <v>223</v>
      </c>
      <c r="C78" t="s">
        <v>182</v>
      </c>
      <c r="D78" t="s">
        <v>225</v>
      </c>
    </row>
    <row r="79" spans="1:4" x14ac:dyDescent="0.2">
      <c r="A79" t="s">
        <v>299</v>
      </c>
      <c r="B79" t="s">
        <v>300</v>
      </c>
      <c r="C79" t="s">
        <v>301</v>
      </c>
      <c r="D79" t="s">
        <v>302</v>
      </c>
    </row>
    <row r="80" spans="1:4" x14ac:dyDescent="0.2">
      <c r="A80" t="s">
        <v>295</v>
      </c>
      <c r="B80" t="s">
        <v>296</v>
      </c>
      <c r="C80" t="s">
        <v>297</v>
      </c>
      <c r="D80" t="s">
        <v>298</v>
      </c>
    </row>
    <row r="81" spans="1:4" x14ac:dyDescent="0.2">
      <c r="A81" t="s">
        <v>59</v>
      </c>
      <c r="B81" t="s">
        <v>10</v>
      </c>
      <c r="C81" t="s">
        <v>151</v>
      </c>
      <c r="D81" t="s">
        <v>95</v>
      </c>
    </row>
    <row r="82" spans="1:4" x14ac:dyDescent="0.2">
      <c r="A82" t="s">
        <v>68</v>
      </c>
      <c r="B82" t="s">
        <v>252</v>
      </c>
      <c r="C82" t="s">
        <v>156</v>
      </c>
      <c r="D82" t="s">
        <v>104</v>
      </c>
    </row>
    <row r="83" spans="1:4" x14ac:dyDescent="0.2">
      <c r="A83" t="s">
        <v>69</v>
      </c>
      <c r="B83" t="s">
        <v>253</v>
      </c>
      <c r="C83" t="s">
        <v>157</v>
      </c>
      <c r="D83" t="s">
        <v>105</v>
      </c>
    </row>
    <row r="84" spans="1:4" x14ac:dyDescent="0.2">
      <c r="A84" t="s">
        <v>58</v>
      </c>
      <c r="B84" t="s">
        <v>185</v>
      </c>
      <c r="C84" t="s">
        <v>190</v>
      </c>
      <c r="D84" t="s">
        <v>191</v>
      </c>
    </row>
    <row r="85" spans="1:4" x14ac:dyDescent="0.2">
      <c r="A85" t="s">
        <v>216</v>
      </c>
      <c r="B85" t="s">
        <v>220</v>
      </c>
      <c r="C85" t="s">
        <v>227</v>
      </c>
      <c r="D85" t="s">
        <v>229</v>
      </c>
    </row>
    <row r="86" spans="1:4" x14ac:dyDescent="0.2">
      <c r="A86" t="s">
        <v>291</v>
      </c>
      <c r="B86" t="s">
        <v>292</v>
      </c>
      <c r="C86" t="s">
        <v>293</v>
      </c>
      <c r="D86" t="s">
        <v>294</v>
      </c>
    </row>
    <row r="87" spans="1:4" x14ac:dyDescent="0.2">
      <c r="A87" t="s">
        <v>311</v>
      </c>
      <c r="B87" t="s">
        <v>312</v>
      </c>
      <c r="C87" t="s">
        <v>313</v>
      </c>
      <c r="D87" t="s">
        <v>314</v>
      </c>
    </row>
    <row r="88" spans="1:4" x14ac:dyDescent="0.2">
      <c r="A88" t="s">
        <v>215</v>
      </c>
      <c r="B88" t="s">
        <v>221</v>
      </c>
      <c r="C88" t="s">
        <v>226</v>
      </c>
      <c r="D88" t="s">
        <v>230</v>
      </c>
    </row>
    <row r="89" spans="1:4" x14ac:dyDescent="0.2">
      <c r="A89" t="s">
        <v>218</v>
      </c>
      <c r="B89" t="s">
        <v>303</v>
      </c>
      <c r="C89" t="s">
        <v>304</v>
      </c>
      <c r="D89" t="s">
        <v>305</v>
      </c>
    </row>
    <row r="90" spans="1:4" x14ac:dyDescent="0.2">
      <c r="A90" t="s">
        <v>306</v>
      </c>
      <c r="B90" t="s">
        <v>307</v>
      </c>
      <c r="C90" t="s">
        <v>308</v>
      </c>
      <c r="D90" t="s">
        <v>309</v>
      </c>
    </row>
    <row r="91" spans="1:4" x14ac:dyDescent="0.2">
      <c r="A91" t="s">
        <v>214</v>
      </c>
      <c r="B91" t="s">
        <v>223</v>
      </c>
      <c r="C91" t="s">
        <v>224</v>
      </c>
      <c r="D91" t="s">
        <v>225</v>
      </c>
    </row>
    <row r="92" spans="1:4" x14ac:dyDescent="0.2">
      <c r="A92" t="s">
        <v>299</v>
      </c>
      <c r="B92" t="s">
        <v>300</v>
      </c>
      <c r="C92" t="s">
        <v>301</v>
      </c>
      <c r="D92" t="s">
        <v>302</v>
      </c>
    </row>
    <row r="93" spans="1:4" x14ac:dyDescent="0.2">
      <c r="A93" t="s">
        <v>295</v>
      </c>
      <c r="B93" t="s">
        <v>296</v>
      </c>
      <c r="C93" t="s">
        <v>297</v>
      </c>
      <c r="D93" t="s">
        <v>298</v>
      </c>
    </row>
    <row r="94" spans="1:4" x14ac:dyDescent="0.2">
      <c r="A94" t="s">
        <v>70</v>
      </c>
      <c r="B94" t="s">
        <v>16</v>
      </c>
      <c r="C94" t="s">
        <v>151</v>
      </c>
      <c r="D94" t="s">
        <v>106</v>
      </c>
    </row>
    <row r="95" spans="1:4" x14ac:dyDescent="0.2">
      <c r="A95" t="s">
        <v>71</v>
      </c>
      <c r="B95" t="s">
        <v>252</v>
      </c>
      <c r="C95" t="s">
        <v>156</v>
      </c>
      <c r="D95" t="s">
        <v>104</v>
      </c>
    </row>
    <row r="96" spans="1:4" x14ac:dyDescent="0.2">
      <c r="A96" t="s">
        <v>352</v>
      </c>
      <c r="B96" t="s">
        <v>353</v>
      </c>
      <c r="C96" t="s">
        <v>354</v>
      </c>
      <c r="D96" t="s">
        <v>30</v>
      </c>
    </row>
    <row r="97" spans="1:4" x14ac:dyDescent="0.2">
      <c r="A97" t="s">
        <v>355</v>
      </c>
      <c r="B97" t="s">
        <v>310</v>
      </c>
      <c r="C97" t="s">
        <v>356</v>
      </c>
      <c r="D97" t="s">
        <v>357</v>
      </c>
    </row>
    <row r="98" spans="1:4" s="281" customFormat="1" ht="38.25" x14ac:dyDescent="0.2">
      <c r="A98" s="281" t="s">
        <v>341</v>
      </c>
      <c r="B98" s="282" t="s">
        <v>382</v>
      </c>
      <c r="C98" s="281" t="s">
        <v>343</v>
      </c>
      <c r="D98" s="281" t="s">
        <v>342</v>
      </c>
    </row>
    <row r="99" spans="1:4" x14ac:dyDescent="0.2">
      <c r="A99" t="s">
        <v>271</v>
      </c>
      <c r="B99" t="s">
        <v>272</v>
      </c>
      <c r="C99" t="s">
        <v>273</v>
      </c>
      <c r="D99" t="s">
        <v>274</v>
      </c>
    </row>
    <row r="100" spans="1:4" x14ac:dyDescent="0.2">
      <c r="A100" t="s">
        <v>376</v>
      </c>
      <c r="B100" t="s">
        <v>377</v>
      </c>
      <c r="C100" t="s">
        <v>377</v>
      </c>
      <c r="D100" t="s">
        <v>377</v>
      </c>
    </row>
    <row r="101" spans="1:4" x14ac:dyDescent="0.2">
      <c r="A101" t="s">
        <v>72</v>
      </c>
      <c r="B101" t="s">
        <v>256</v>
      </c>
      <c r="C101" t="s">
        <v>180</v>
      </c>
      <c r="D101" t="s">
        <v>107</v>
      </c>
    </row>
    <row r="102" spans="1:4" x14ac:dyDescent="0.2">
      <c r="A102" t="s">
        <v>73</v>
      </c>
      <c r="B102" t="s">
        <v>257</v>
      </c>
      <c r="C102" t="s">
        <v>141</v>
      </c>
      <c r="D102" t="s">
        <v>108</v>
      </c>
    </row>
    <row r="103" spans="1:4" x14ac:dyDescent="0.2">
      <c r="A103" t="s">
        <v>330</v>
      </c>
      <c r="B103" t="s">
        <v>331</v>
      </c>
      <c r="C103" t="s">
        <v>332</v>
      </c>
      <c r="D103" t="s">
        <v>333</v>
      </c>
    </row>
    <row r="104" spans="1:4" x14ac:dyDescent="0.2">
      <c r="A104" t="s">
        <v>200</v>
      </c>
      <c r="B104" t="s">
        <v>200</v>
      </c>
      <c r="C104" t="s">
        <v>200</v>
      </c>
      <c r="D104" t="s">
        <v>200</v>
      </c>
    </row>
    <row r="105" spans="1:4" x14ac:dyDescent="0.2">
      <c r="A105" t="s">
        <v>334</v>
      </c>
      <c r="B105" t="s">
        <v>334</v>
      </c>
      <c r="C105" t="s">
        <v>334</v>
      </c>
      <c r="D105" t="s">
        <v>334</v>
      </c>
    </row>
    <row r="106" spans="1:4" x14ac:dyDescent="0.2">
      <c r="A106" t="s">
        <v>269</v>
      </c>
      <c r="B106" t="s">
        <v>335</v>
      </c>
      <c r="C106" t="s">
        <v>336</v>
      </c>
      <c r="D106" t="s">
        <v>269</v>
      </c>
    </row>
    <row r="107" spans="1:4" x14ac:dyDescent="0.2">
      <c r="A107" t="s">
        <v>267</v>
      </c>
      <c r="B107" t="s">
        <v>268</v>
      </c>
      <c r="C107" t="s">
        <v>267</v>
      </c>
      <c r="D107" t="s">
        <v>267</v>
      </c>
    </row>
    <row r="108" spans="1:4" x14ac:dyDescent="0.2">
      <c r="A108" t="s">
        <v>366</v>
      </c>
      <c r="B108" t="s">
        <v>367</v>
      </c>
      <c r="C108" t="s">
        <v>366</v>
      </c>
      <c r="D108" t="s">
        <v>366</v>
      </c>
    </row>
    <row r="109" spans="1:4" x14ac:dyDescent="0.2">
      <c r="A109" t="s">
        <v>232</v>
      </c>
      <c r="B109" t="s">
        <v>232</v>
      </c>
      <c r="C109" t="s">
        <v>232</v>
      </c>
      <c r="D109" t="s">
        <v>232</v>
      </c>
    </row>
    <row r="110" spans="1:4" x14ac:dyDescent="0.2">
      <c r="A110" t="s">
        <v>27</v>
      </c>
      <c r="B110" t="s">
        <v>27</v>
      </c>
      <c r="C110" t="s">
        <v>27</v>
      </c>
      <c r="D110" t="s">
        <v>27</v>
      </c>
    </row>
    <row r="111" spans="1:4" x14ac:dyDescent="0.2">
      <c r="A111" t="s">
        <v>28</v>
      </c>
      <c r="B111" t="s">
        <v>381</v>
      </c>
      <c r="C111" t="s">
        <v>28</v>
      </c>
      <c r="D111" t="s">
        <v>28</v>
      </c>
    </row>
    <row r="112" spans="1:4" x14ac:dyDescent="0.2">
      <c r="A112" t="s">
        <v>74</v>
      </c>
      <c r="B112" t="s">
        <v>29</v>
      </c>
      <c r="C112" t="s">
        <v>142</v>
      </c>
      <c r="D112" t="s">
        <v>109</v>
      </c>
    </row>
    <row r="113" spans="1:4" x14ac:dyDescent="0.2">
      <c r="A113" t="s">
        <v>372</v>
      </c>
      <c r="B113" s="281" t="s">
        <v>369</v>
      </c>
      <c r="C113" t="s">
        <v>370</v>
      </c>
      <c r="D113" t="s">
        <v>371</v>
      </c>
    </row>
    <row r="114" spans="1:4" x14ac:dyDescent="0.2">
      <c r="A114" s="320" t="s">
        <v>358</v>
      </c>
      <c r="B114" s="320" t="s">
        <v>359</v>
      </c>
      <c r="C114" s="320" t="s">
        <v>360</v>
      </c>
      <c r="D114" s="320" t="s">
        <v>361</v>
      </c>
    </row>
    <row r="115" spans="1:4" s="281" customFormat="1" ht="38.25" x14ac:dyDescent="0.2">
      <c r="A115" s="334" t="s">
        <v>375</v>
      </c>
      <c r="B115" s="334" t="s">
        <v>368</v>
      </c>
      <c r="C115" s="334" t="s">
        <v>374</v>
      </c>
      <c r="D115" s="334" t="s">
        <v>373</v>
      </c>
    </row>
    <row r="116" spans="1:4" x14ac:dyDescent="0.2">
      <c r="A116" t="s">
        <v>352</v>
      </c>
      <c r="B116" t="s">
        <v>353</v>
      </c>
      <c r="C116" t="s">
        <v>354</v>
      </c>
      <c r="D116" t="s">
        <v>30</v>
      </c>
    </row>
    <row r="117" spans="1:4" x14ac:dyDescent="0.2">
      <c r="A117" t="s">
        <v>337</v>
      </c>
      <c r="B117" t="s">
        <v>338</v>
      </c>
      <c r="C117" t="s">
        <v>339</v>
      </c>
      <c r="D117" t="s">
        <v>340</v>
      </c>
    </row>
    <row r="118" spans="1:4" x14ac:dyDescent="0.2">
      <c r="A118" t="s">
        <v>271</v>
      </c>
      <c r="B118" t="s">
        <v>272</v>
      </c>
      <c r="C118" t="s">
        <v>273</v>
      </c>
      <c r="D118" t="s">
        <v>274</v>
      </c>
    </row>
    <row r="119" spans="1:4" x14ac:dyDescent="0.2">
      <c r="A119" t="s">
        <v>75</v>
      </c>
      <c r="B119" t="s">
        <v>258</v>
      </c>
      <c r="C119" t="s">
        <v>181</v>
      </c>
      <c r="D119" t="s">
        <v>110</v>
      </c>
    </row>
    <row r="120" spans="1:4" x14ac:dyDescent="0.2">
      <c r="A120" t="s">
        <v>76</v>
      </c>
      <c r="B120" t="s">
        <v>19</v>
      </c>
      <c r="C120" t="s">
        <v>139</v>
      </c>
      <c r="D120" t="s">
        <v>111</v>
      </c>
    </row>
    <row r="121" spans="1:4" x14ac:dyDescent="0.2">
      <c r="A121" t="s">
        <v>326</v>
      </c>
      <c r="B121" t="s">
        <v>327</v>
      </c>
      <c r="C121" t="s">
        <v>328</v>
      </c>
      <c r="D121" t="s">
        <v>329</v>
      </c>
    </row>
    <row r="122" spans="1:4" x14ac:dyDescent="0.2">
      <c r="A122" t="s">
        <v>20</v>
      </c>
      <c r="B122" t="s">
        <v>20</v>
      </c>
      <c r="C122" t="s">
        <v>20</v>
      </c>
      <c r="D122" t="s">
        <v>20</v>
      </c>
    </row>
    <row r="123" spans="1:4" x14ac:dyDescent="0.2">
      <c r="A123" t="s">
        <v>21</v>
      </c>
      <c r="B123" t="s">
        <v>21</v>
      </c>
      <c r="C123" t="s">
        <v>21</v>
      </c>
      <c r="D123" t="s">
        <v>21</v>
      </c>
    </row>
    <row r="124" spans="1:4" x14ac:dyDescent="0.2">
      <c r="A124" t="s">
        <v>53</v>
      </c>
      <c r="B124" t="s">
        <v>5</v>
      </c>
      <c r="C124" t="s">
        <v>140</v>
      </c>
      <c r="D124" t="s">
        <v>91</v>
      </c>
    </row>
    <row r="125" spans="1:4" x14ac:dyDescent="0.2">
      <c r="A125" t="s">
        <v>362</v>
      </c>
      <c r="B125" t="s">
        <v>363</v>
      </c>
      <c r="C125" t="s">
        <v>364</v>
      </c>
      <c r="D125" t="s">
        <v>365</v>
      </c>
    </row>
    <row r="126" spans="1:4" x14ac:dyDescent="0.2">
      <c r="A126" t="s">
        <v>322</v>
      </c>
      <c r="B126" t="s">
        <v>323</v>
      </c>
      <c r="C126" t="s">
        <v>324</v>
      </c>
      <c r="D126" t="s">
        <v>325</v>
      </c>
    </row>
    <row r="127" spans="1:4" x14ac:dyDescent="0.2">
      <c r="A127" s="110" t="s">
        <v>160</v>
      </c>
      <c r="B127" s="110"/>
      <c r="C127" s="110"/>
      <c r="D127" s="110"/>
    </row>
    <row r="128" spans="1:4" x14ac:dyDescent="0.2">
      <c r="A128" t="s">
        <v>197</v>
      </c>
      <c r="B128" t="s">
        <v>259</v>
      </c>
      <c r="C128" s="111" t="s">
        <v>198</v>
      </c>
      <c r="D128" t="s">
        <v>199</v>
      </c>
    </row>
    <row r="129" spans="1:7" x14ac:dyDescent="0.2">
      <c r="A129" t="s">
        <v>186</v>
      </c>
      <c r="B129" t="s">
        <v>260</v>
      </c>
      <c r="C129" t="s">
        <v>211</v>
      </c>
      <c r="D129" t="s">
        <v>192</v>
      </c>
    </row>
    <row r="130" spans="1:7" x14ac:dyDescent="0.2">
      <c r="A130" t="s">
        <v>187</v>
      </c>
      <c r="B130" t="s">
        <v>263</v>
      </c>
      <c r="C130" t="s">
        <v>208</v>
      </c>
      <c r="D130" t="s">
        <v>193</v>
      </c>
    </row>
    <row r="131" spans="1:7" x14ac:dyDescent="0.2">
      <c r="A131" t="s">
        <v>189</v>
      </c>
      <c r="B131" t="s">
        <v>261</v>
      </c>
      <c r="C131" t="s">
        <v>209</v>
      </c>
      <c r="D131" t="s">
        <v>194</v>
      </c>
    </row>
    <row r="132" spans="1:7" x14ac:dyDescent="0.2">
      <c r="A132" t="s">
        <v>188</v>
      </c>
      <c r="B132" t="s">
        <v>262</v>
      </c>
      <c r="C132" t="s">
        <v>210</v>
      </c>
      <c r="D132" t="s">
        <v>195</v>
      </c>
    </row>
    <row r="133" spans="1:7" x14ac:dyDescent="0.2">
      <c r="A133" t="s">
        <v>204</v>
      </c>
      <c r="B133" t="s">
        <v>206</v>
      </c>
      <c r="C133" t="s">
        <v>212</v>
      </c>
      <c r="D133" t="s">
        <v>207</v>
      </c>
    </row>
    <row r="134" spans="1:7" x14ac:dyDescent="0.2">
      <c r="A134" t="s">
        <v>316</v>
      </c>
      <c r="B134" t="s">
        <v>317</v>
      </c>
      <c r="C134" t="s">
        <v>318</v>
      </c>
      <c r="D134" t="s">
        <v>319</v>
      </c>
    </row>
    <row r="135" spans="1:7" x14ac:dyDescent="0.2">
      <c r="A135" t="s">
        <v>315</v>
      </c>
      <c r="B135" t="s">
        <v>315</v>
      </c>
      <c r="C135" t="s">
        <v>315</v>
      </c>
      <c r="D135" t="s">
        <v>315</v>
      </c>
    </row>
    <row r="136" spans="1:7" x14ac:dyDescent="0.2">
      <c r="A136" t="s">
        <v>213</v>
      </c>
      <c r="B136" t="s">
        <v>165</v>
      </c>
      <c r="C136" t="s">
        <v>166</v>
      </c>
      <c r="D136" t="s">
        <v>167</v>
      </c>
    </row>
    <row r="137" spans="1:7" x14ac:dyDescent="0.2">
      <c r="A137" s="110" t="s">
        <v>159</v>
      </c>
      <c r="B137" s="110"/>
      <c r="C137" s="110"/>
      <c r="D137" s="110"/>
      <c r="E137" s="110"/>
      <c r="G137" t="str">
        <f>IF(desc!$B$1=1,desc!$A$103,IF(desc!$B$1=2,desc!$B$103,IF(desc!$B$1=3,desc!$C$103,desc!$D$103)))</f>
        <v>Parts de marché en % au 31.12.</v>
      </c>
    </row>
    <row r="138" spans="1:7" x14ac:dyDescent="0.2">
      <c r="A138" t="s">
        <v>176</v>
      </c>
      <c r="B138" s="1" t="s">
        <v>264</v>
      </c>
      <c r="C138" t="s">
        <v>196</v>
      </c>
      <c r="D138" t="s">
        <v>177</v>
      </c>
      <c r="E138" s="110" t="str">
        <f>IF(desc!$B$1=1,desc!A138,IF(desc!$B$1=2,desc!$B138,IF(desc!$B$1=3,desc!C138,desc!D138)))</f>
        <v>Nombre d'abonnés à internet selon le type de raccordement</v>
      </c>
    </row>
    <row r="139" spans="1:7" x14ac:dyDescent="0.2">
      <c r="A139" t="s">
        <v>168</v>
      </c>
      <c r="B139" t="s">
        <v>173</v>
      </c>
      <c r="C139" t="s">
        <v>174</v>
      </c>
      <c r="D139" t="s">
        <v>175</v>
      </c>
      <c r="E139" s="110" t="str">
        <f>IF(desc!$B$1=1,desc!A139,IF(desc!$B$1=2,desc!$B139,IF(desc!$B$1=3,desc!C139,desc!D139)))</f>
        <v>RTPC ou RNIS</v>
      </c>
    </row>
    <row r="140" spans="1:7" x14ac:dyDescent="0.2">
      <c r="A140" t="s">
        <v>184</v>
      </c>
      <c r="B140" t="s">
        <v>172</v>
      </c>
      <c r="C140" t="s">
        <v>171</v>
      </c>
      <c r="D140" t="s">
        <v>172</v>
      </c>
      <c r="E140" s="110" t="str">
        <f>IF(desc!$B$1=1,desc!A140,IF(desc!$B$1=2,desc!$B140,IF(desc!$B$1=3,desc!C140,desc!D140)))</f>
        <v>Cable-modem</v>
      </c>
    </row>
    <row r="141" spans="1:7" x14ac:dyDescent="0.2">
      <c r="A141" t="s">
        <v>169</v>
      </c>
      <c r="B141" t="s">
        <v>169</v>
      </c>
      <c r="C141" t="s">
        <v>169</v>
      </c>
      <c r="D141" t="s">
        <v>169</v>
      </c>
      <c r="E141" s="110" t="str">
        <f>IF(desc!$B$1=1,desc!A141,IF(desc!$B$1=2,desc!$B141,IF(desc!$B$1=3,desc!C141,desc!D141)))</f>
        <v>DSL</v>
      </c>
    </row>
    <row r="142" spans="1:7" x14ac:dyDescent="0.2">
      <c r="A142" t="s">
        <v>49</v>
      </c>
      <c r="B142" t="s">
        <v>3</v>
      </c>
      <c r="C142" t="s">
        <v>133</v>
      </c>
      <c r="D142" t="s">
        <v>87</v>
      </c>
      <c r="E142" s="110" t="str">
        <f>IF(desc!$B$1=1,desc!A142,IF(desc!$B$1=2,desc!$B142,IF(desc!$B$1=3,desc!C142,desc!D142)))</f>
        <v>Fibre optique</v>
      </c>
    </row>
    <row r="143" spans="1:7" x14ac:dyDescent="0.2">
      <c r="A143" t="s">
        <v>74</v>
      </c>
      <c r="B143" t="s">
        <v>29</v>
      </c>
      <c r="C143" t="s">
        <v>142</v>
      </c>
      <c r="D143" t="s">
        <v>170</v>
      </c>
      <c r="E143" s="110" t="str">
        <f>IF(desc!$B$1=1,desc!A143,IF(desc!$B$1=2,desc!$B143,IF(desc!$B$1=3,desc!C143,desc!D143)))</f>
        <v>Autres</v>
      </c>
    </row>
    <row r="144" spans="1:7" x14ac:dyDescent="0.2">
      <c r="A144" t="s">
        <v>161</v>
      </c>
      <c r="B144" t="s">
        <v>162</v>
      </c>
      <c r="C144" t="s">
        <v>163</v>
      </c>
      <c r="D144" t="s">
        <v>164</v>
      </c>
      <c r="E144" s="110" t="str">
        <f>IF(desc!$B$1=1,desc!A144,IF(desc!$B$1=2,desc!$B144,IF(desc!$B$1=3,desc!C144,desc!D144)))</f>
        <v>En milliers</v>
      </c>
    </row>
    <row r="145" spans="1:5" x14ac:dyDescent="0.2">
      <c r="A145" s="281" t="s">
        <v>344</v>
      </c>
      <c r="B145" s="281" t="s">
        <v>345</v>
      </c>
      <c r="C145" s="281" t="s">
        <v>346</v>
      </c>
      <c r="D145" s="281" t="s">
        <v>347</v>
      </c>
    </row>
    <row r="146" spans="1:5" x14ac:dyDescent="0.2">
      <c r="A146" s="281" t="s">
        <v>378</v>
      </c>
      <c r="B146" s="281" t="s">
        <v>379</v>
      </c>
      <c r="C146" s="281" t="s">
        <v>380</v>
      </c>
      <c r="D146" s="281" t="s">
        <v>379</v>
      </c>
    </row>
    <row r="147" spans="1:5" ht="38.25" x14ac:dyDescent="0.2">
      <c r="A147" s="281" t="s">
        <v>348</v>
      </c>
      <c r="B147" s="281" t="s">
        <v>349</v>
      </c>
      <c r="C147" s="281" t="s">
        <v>350</v>
      </c>
      <c r="D147" s="281" t="s">
        <v>351</v>
      </c>
    </row>
    <row r="148" spans="1:5" x14ac:dyDescent="0.2">
      <c r="E148" s="114"/>
    </row>
  </sheetData>
  <mergeCells count="1">
    <mergeCell ref="E14:X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Graphiques</vt:lpstr>
      </vt:variant>
      <vt:variant>
        <vt:i4>3</vt:i4>
      </vt:variant>
    </vt:vector>
  </HeadingPairs>
  <TitlesOfParts>
    <vt:vector size="11" baseType="lpstr">
      <vt:lpstr>Intro</vt:lpstr>
      <vt:lpstr>text_SF7</vt:lpstr>
      <vt:lpstr>Tab_SF7</vt:lpstr>
      <vt:lpstr>Tab_SF7 masqué</vt:lpstr>
      <vt:lpstr>Tab_SF8</vt:lpstr>
      <vt:lpstr>Tab_SF8 masqué</vt:lpstr>
      <vt:lpstr>Tab_SF8PM</vt:lpstr>
      <vt:lpstr>Tab_SF6</vt:lpstr>
      <vt:lpstr>GraphSF7</vt:lpstr>
      <vt:lpstr>GraphSF8</vt:lpstr>
      <vt:lpstr>GraphSF8PM</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2025-10-15T12:26:34Z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22d8f4a9-b812-409e-84a0-0407c5fae79c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