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italien\"/>
    </mc:Choice>
  </mc:AlternateContent>
  <xr:revisionPtr revIDLastSave="0" documentId="8_{57BD4789-67BF-4C73-B94B-B7A7CD9B838E}" xr6:coauthVersionLast="47" xr6:coauthVersionMax="47" xr10:uidLastSave="{00000000-0000-0000-0000-000000000000}"/>
  <bookViews>
    <workbookView xWindow="270" yWindow="120" windowWidth="27300" windowHeight="14820" xr2:uid="{00000000-000D-0000-FFFF-FFFF00000000}"/>
  </bookViews>
  <sheets>
    <sheet name="Intro" sheetId="1" r:id="rId1"/>
    <sheet name="text IF1" sheetId="3" r:id="rId2"/>
    <sheet name="Tab_IF1" sheetId="2" r:id="rId3"/>
    <sheet name="Tab_IF1_2 masqué" sheetId="8" state="veryHidden" r:id="rId4"/>
    <sheet name="Tab_IF2" sheetId="5" r:id="rId5"/>
    <sheet name="Tab_IF3" sheetId="4" r:id="rId6"/>
    <sheet name="Tab_IF4" sheetId="12" r:id="rId7"/>
    <sheet name="desc" sheetId="6" state="very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2" l="1"/>
  <c r="A14" i="12"/>
  <c r="A35" i="5"/>
  <c r="A16" i="12"/>
  <c r="A15" i="4"/>
  <c r="A13" i="4"/>
  <c r="A12" i="4"/>
  <c r="A44" i="5"/>
  <c r="A42" i="5"/>
  <c r="A41" i="5"/>
  <c r="A17" i="2"/>
  <c r="A15" i="2"/>
  <c r="A14" i="2"/>
  <c r="B10" i="3" l="1"/>
  <c r="A12" i="12"/>
  <c r="A11" i="12"/>
  <c r="A10" i="12"/>
  <c r="A9" i="12"/>
  <c r="A8" i="12"/>
  <c r="A7" i="12"/>
  <c r="A6" i="12"/>
  <c r="A5" i="12"/>
  <c r="A2" i="12"/>
  <c r="A1" i="12"/>
  <c r="A40" i="5"/>
  <c r="A5" i="4" l="1"/>
  <c r="B9" i="3" l="1"/>
  <c r="B8" i="3"/>
  <c r="A25" i="5" l="1"/>
  <c r="A39" i="5" l="1"/>
  <c r="A38" i="5"/>
  <c r="A37" i="5"/>
  <c r="A27" i="5"/>
  <c r="A26" i="5"/>
  <c r="A24" i="5"/>
  <c r="A23" i="5"/>
  <c r="A8" i="5"/>
  <c r="A7" i="5"/>
  <c r="A11" i="4"/>
  <c r="A10" i="4"/>
  <c r="A13" i="2" l="1"/>
  <c r="A12" i="2"/>
  <c r="A11" i="2"/>
  <c r="AK4" i="8" l="1"/>
  <c r="AI12" i="8"/>
  <c r="AI14" i="8"/>
  <c r="AI15" i="8"/>
  <c r="AI4" i="8"/>
  <c r="AI6" i="8"/>
  <c r="AI7" i="8"/>
  <c r="AI8" i="8"/>
  <c r="AI9" i="8"/>
  <c r="AI10" i="8"/>
  <c r="AK6" i="8"/>
  <c r="AI13" i="8" l="1"/>
  <c r="AH12" i="8"/>
  <c r="AH14" i="8"/>
  <c r="AH15" i="8"/>
  <c r="AK9" i="8"/>
  <c r="AK10" i="8"/>
  <c r="AH4" i="8"/>
  <c r="AH6" i="8"/>
  <c r="AH7" i="8"/>
  <c r="AH8" i="8"/>
  <c r="AH9" i="8"/>
  <c r="AH10" i="8"/>
  <c r="AG6" i="8"/>
  <c r="AG7" i="8"/>
  <c r="AG8" i="8"/>
  <c r="AG9" i="8"/>
  <c r="AG10" i="8"/>
  <c r="AG4" i="8"/>
  <c r="AK7" i="8"/>
  <c r="AK8" i="8"/>
  <c r="AH13" i="8" l="1"/>
  <c r="E82" i="6" l="1"/>
  <c r="A13" i="8" s="1"/>
  <c r="A1" i="4"/>
  <c r="A2" i="4"/>
  <c r="A6" i="4"/>
  <c r="A7" i="4"/>
  <c r="A8" i="4"/>
  <c r="A9" i="4"/>
  <c r="E81" i="6" l="1"/>
  <c r="E80" i="6" l="1"/>
  <c r="E79" i="6"/>
  <c r="B13" i="8" l="1"/>
  <c r="C13" i="8"/>
  <c r="D13" i="8"/>
  <c r="E13" i="8"/>
  <c r="F13" i="8"/>
  <c r="G13" i="8"/>
  <c r="H13" i="8"/>
  <c r="I13" i="8"/>
  <c r="J13" i="8"/>
  <c r="K13" i="8"/>
  <c r="L13" i="8"/>
  <c r="M13" i="8"/>
  <c r="N13" i="8"/>
  <c r="O13" i="8"/>
  <c r="P13" i="8"/>
  <c r="Q13" i="8"/>
  <c r="R14" i="8"/>
  <c r="S14" i="8"/>
  <c r="T14" i="8"/>
  <c r="U14" i="8"/>
  <c r="V14" i="8"/>
  <c r="W14" i="8"/>
  <c r="X14" i="8"/>
  <c r="Y14" i="8"/>
  <c r="Z14" i="8"/>
  <c r="AA14" i="8"/>
  <c r="AB14" i="8"/>
  <c r="AC14" i="8"/>
  <c r="AD14" i="8"/>
  <c r="AE14" i="8"/>
  <c r="AF14" i="8"/>
  <c r="AG14" i="8"/>
  <c r="R15" i="8"/>
  <c r="S15" i="8"/>
  <c r="T15" i="8"/>
  <c r="U15" i="8"/>
  <c r="V15" i="8"/>
  <c r="W15" i="8"/>
  <c r="X15" i="8"/>
  <c r="Y15" i="8"/>
  <c r="Z15" i="8"/>
  <c r="AA15" i="8"/>
  <c r="AB15" i="8"/>
  <c r="AC15" i="8"/>
  <c r="AD15" i="8"/>
  <c r="AE15" i="8"/>
  <c r="AF15" i="8"/>
  <c r="AG15" i="8"/>
  <c r="R12" i="8"/>
  <c r="S12" i="8"/>
  <c r="T12" i="8"/>
  <c r="A11" i="8"/>
  <c r="A10" i="8"/>
  <c r="A8" i="8"/>
  <c r="A7" i="8"/>
  <c r="A6" i="8"/>
  <c r="A5" i="8"/>
  <c r="A2" i="8"/>
  <c r="A1" i="8"/>
  <c r="AD13" i="8" l="1"/>
  <c r="Z13" i="8"/>
  <c r="V13" i="8"/>
  <c r="R13" i="8"/>
  <c r="AG13" i="8"/>
  <c r="AC13" i="8"/>
  <c r="Y13" i="8"/>
  <c r="U13" i="8"/>
  <c r="AF13" i="8"/>
  <c r="AB13" i="8"/>
  <c r="X13" i="8"/>
  <c r="T13" i="8"/>
  <c r="AE13" i="8"/>
  <c r="AA13" i="8"/>
  <c r="W13" i="8"/>
  <c r="S13" i="8"/>
  <c r="AG12" i="8"/>
  <c r="A33" i="5" l="1"/>
  <c r="U12" i="8"/>
  <c r="V12" i="8"/>
  <c r="Y12" i="8"/>
  <c r="A36" i="5"/>
  <c r="A34" i="5"/>
  <c r="Z12" i="8"/>
  <c r="AA12" i="8"/>
  <c r="X12" i="8"/>
  <c r="A32" i="5"/>
  <c r="A31" i="5"/>
  <c r="A30" i="5"/>
  <c r="A29" i="5"/>
  <c r="A28" i="5"/>
  <c r="A22" i="5"/>
  <c r="A21" i="5"/>
  <c r="A20" i="5"/>
  <c r="A19" i="5"/>
  <c r="A18" i="5"/>
  <c r="A15" i="8" s="1"/>
  <c r="A17" i="5"/>
  <c r="A14" i="8" s="1"/>
  <c r="A16" i="5"/>
  <c r="A15" i="5"/>
  <c r="A14" i="5"/>
  <c r="A13" i="5"/>
  <c r="A12" i="5"/>
  <c r="A11" i="5"/>
  <c r="A10" i="5"/>
  <c r="A9" i="5"/>
  <c r="A6" i="5"/>
  <c r="A5" i="5"/>
  <c r="A2" i="5"/>
  <c r="A1" i="5"/>
  <c r="A10" i="2"/>
  <c r="A8" i="2"/>
  <c r="A9" i="2"/>
  <c r="A7" i="2"/>
  <c r="A6" i="2"/>
  <c r="A5" i="2"/>
  <c r="A2" i="2"/>
  <c r="A1" i="2"/>
  <c r="B7" i="3"/>
  <c r="B6" i="3"/>
  <c r="B5" i="3"/>
  <c r="B4" i="3"/>
  <c r="B2" i="3"/>
  <c r="D19" i="1"/>
  <c r="C18" i="1"/>
  <c r="D17" i="1"/>
  <c r="D16" i="1"/>
  <c r="C15" i="1"/>
  <c r="B13" i="1"/>
  <c r="AF12" i="8"/>
  <c r="AB12" i="8"/>
  <c r="AC12" i="8"/>
  <c r="AD12" i="8"/>
  <c r="AE12" i="8"/>
  <c r="W12" i="8"/>
</calcChain>
</file>

<file path=xl/sharedStrings.xml><?xml version="1.0" encoding="utf-8"?>
<sst xmlns="http://schemas.openxmlformats.org/spreadsheetml/2006/main" count="596" uniqueCount="348">
  <si>
    <t>Infrastructure des réseaux fixes</t>
  </si>
  <si>
    <t>Réseau analogique RTPC</t>
  </si>
  <si>
    <t>Réseau numérique RNIS BA (NT1, 2B+D)</t>
  </si>
  <si>
    <t>Réseau numérique RNIS PRA (30B+D)</t>
  </si>
  <si>
    <t>Total</t>
  </si>
  <si>
    <t>Les publiphones représentent tous les appareils publics à prépaiement (pour argent liquide et cartes à puce). Avec la démocratisation du téléphone mobile, la demande en publiphones baisse constamment.</t>
  </si>
  <si>
    <t xml:space="preserve">Nombre de publiphones publics et privés au 31.12 en Suisse </t>
  </si>
  <si>
    <t>Publics</t>
  </si>
  <si>
    <t>Privés, sous la responsalité des FST</t>
  </si>
  <si>
    <t>Raccordements sur paires cuivre</t>
  </si>
  <si>
    <t>Raccordements avec équipements DSL</t>
  </si>
  <si>
    <t>Nombre de raccordements par lignes louées avec système de transmission</t>
  </si>
  <si>
    <t>Nombre de raccordements par lignes louées sans système de transmission (cuivre nu ou dark copper)</t>
  </si>
  <si>
    <t>Nombre de raccordements aDSL</t>
  </si>
  <si>
    <t>Nombre de raccordements sDSL</t>
  </si>
  <si>
    <t>Nombre de raccordements hDSL</t>
  </si>
  <si>
    <t>Nombre de raccordements SHDSL</t>
  </si>
  <si>
    <t>Nombre de raccordements vDSL</t>
  </si>
  <si>
    <t>Nombre de raccordements DSL / Autres</t>
  </si>
  <si>
    <t>Raccordements par fibre optique</t>
  </si>
  <si>
    <t>Raccordements sur câble coaxial CATV</t>
  </si>
  <si>
    <t>Nombre de raccordements pour lignes louées</t>
  </si>
  <si>
    <t>Accès par WLAN (Wireless Local Loop ou Boucle locale sans fil)</t>
  </si>
  <si>
    <t>Nombre de raccordements</t>
  </si>
  <si>
    <t>Nombre de Hotspots déployés</t>
  </si>
  <si>
    <t>1. Raccordements</t>
  </si>
  <si>
    <t>Wählen Sie bitte Ihre Sprache</t>
  </si>
  <si>
    <t>Choisissez votre langue s.v.p.</t>
  </si>
  <si>
    <t>Selezionare la vostra lingua p.f.</t>
  </si>
  <si>
    <t>Please choose your language</t>
  </si>
  <si>
    <t>Tableau IF1: Raccordements</t>
  </si>
  <si>
    <t>Tableau IF3  : Publiphones (ou raccordements publics)</t>
  </si>
  <si>
    <t>1.1 Nombre de raccordements RTPC+RNIS déployés et nombre de lignes d'accès (IF1)</t>
  </si>
  <si>
    <t>1.2 Autres raccordements déployés par les FST (IF2)</t>
  </si>
  <si>
    <t>2.1 Nombre de publiphones publics et privés (IF3)</t>
  </si>
  <si>
    <t>Language</t>
  </si>
  <si>
    <t>Deutsch</t>
  </si>
  <si>
    <t>Français</t>
  </si>
  <si>
    <t>Italiano</t>
  </si>
  <si>
    <t>English</t>
  </si>
  <si>
    <t>D</t>
  </si>
  <si>
    <t>F</t>
  </si>
  <si>
    <t>I</t>
  </si>
  <si>
    <t>E</t>
  </si>
  <si>
    <t>2. Publiphones</t>
  </si>
  <si>
    <t>Raccordements</t>
  </si>
  <si>
    <t>Un raccordement est le point de connexion physique (d'un usager ou d'un FST) permettant l'accès au réseau d'un FST (voire d'autres FST), et par conséquent l'accès aux services offerts par ces FST. Trois types de raccordement sont pris en considération dans le tableau du prochain onglet:</t>
  </si>
  <si>
    <t>-  RTPC (Réseau téléphonique public commuté) : Réseau téléphonique commuté et analogique de largeur de bande de 3.1 kHz (par opposition au réseau numérique RNIS);</t>
  </si>
  <si>
    <t>-  Raccordement de base au réseau RNIS BA (Basic rate Access) : Raccordement téléphonique de deux canaux de 64 kbit/s chacun (2 canaux B pour la voix et les données) et d'un canal de 16 kbit/s (canal D, pour la signalisation et les données);</t>
  </si>
  <si>
    <t>-  Raccordement primaire au réseau RNIS PRA (Primary Rate Access) : Raccordement téléphonique de 2 Mbit/s, soit l'équivalent de 30 canaux B (64 kbit/s chacun).</t>
  </si>
  <si>
    <t>Festnetzinfrastruktur</t>
  </si>
  <si>
    <t xml:space="preserve">L'infrastruttura della rete fissa </t>
  </si>
  <si>
    <t xml:space="preserve">Infrastructure of fixed networks </t>
  </si>
  <si>
    <t>1. Collegamenti</t>
  </si>
  <si>
    <t>1. Connections</t>
  </si>
  <si>
    <t>1.1 Anzahl installierter PSTN-und ISDN-Anschlüsse und Anzahl Anschlussleitungen (IF1)</t>
  </si>
  <si>
    <t>1.1 Numero di collegamenti ISDN+PSTN esercitati e numero di linee di accesso (IF1)</t>
  </si>
  <si>
    <t>1.1 Number of PSTN + ISDN connections deployed and number of access lines (IF1)</t>
  </si>
  <si>
    <t xml:space="preserve">1.2 Other connections deployed by TSPs (IF2) </t>
  </si>
  <si>
    <t xml:space="preserve">1.2 Altri collegamenti esercitati dai FST (IF2) </t>
  </si>
  <si>
    <t xml:space="preserve">1.2 Andere von den FDA installierte Anschlüsse (IF2) </t>
  </si>
  <si>
    <t>2. Publifone</t>
  </si>
  <si>
    <t>2. Publiphone</t>
  </si>
  <si>
    <t>2. Public telephones</t>
  </si>
  <si>
    <t>2.1 Anzahl öffentlicher und privater Publifone (IF3)</t>
  </si>
  <si>
    <t xml:space="preserve">Anschlüsse </t>
  </si>
  <si>
    <t>Collegamenti</t>
  </si>
  <si>
    <t>Connections</t>
  </si>
  <si>
    <t>Ein Anschluss ist ein physischer Anschlusspunkt (von Teilnehmenden oder einer FDA), der den Zugang zum Netz einer FDA (oder mehrerer anderer FDA) und somit auch zu deren Diensten ermöglicht. In der Tabelle IF1 werden drei Anschlussarten unterschieden:</t>
  </si>
  <si>
    <t>-  PSTN (Public Switched Telephone Network): analoges leitungsvermitteltes Telefonnetz mit einer Bandbreite von 3,1 kHz (im Gegensatz zum digitalen ISDN-Netz);</t>
  </si>
  <si>
    <t>-  ISDN-Basisanschluss BA (Basic Rate Access): Telefonanschluss mit zwei Kanälen mit einer Datenrate von je 64 kbit/s (2 B-Kanäle für Sprache und Daten) und einem Kanal mit einer Datenrate von 16 kbit/s (D-Kanal für Signalisierung und Daten);</t>
  </si>
  <si>
    <t>Die Tabelle IF1 zeigt die Zahl der installierten Anschlüsse sowie die Zahl der Anschlussleitungen. Hervorzuheben ist in diesem Zusammenhang, dass die Zahl der Anschlussleitungen (Access Channels) zum Telefonnetz den potenziell verfügbaren analogen oder digitalen Kanälen entspricht. Im Gegensatz zu den Anschlüssen basiert dieser Indikator auf der Gesamtanzahl der auf einer Leitung potenziell verfügbaren ISDN-Kanäle. Potenziell umfasst ein ISDN-Basisanschluss (BA) zwei Kanäle, ein ISDN-Primäranschluss (PRA) 30 Kanäle).</t>
  </si>
  <si>
    <t>Le tableau IF1 présente le nombre de raccordements déployés ainsi que le nombre de lignes d'accès. A cet égard, nous soulignerons que le nombre de lignes d'accès (en anglais Access Channels) au réseau téléphonique mesure les canaux analogiques ou numériques potentiellement disponibles. A l'inverse des raccordements, cet indicateur se base sur le nombre total de canaux RNIS potentiellement disponibles sur une ligne. Potentiellement, un raccordement RNIS BA dispose de deux canaux alors qu'un raccordement RNIS PRA dispose de trente canaux.</t>
  </si>
  <si>
    <t>Un collegamento è il punto di connessione fisico (di un utente o di un FST) che permette di accedere alla rete di un FST (o altri FST) e pertanto di fruire dei servizi offerti da questi FST. Tre tipi di collegamento sono presi in considerazione nella tabella IF1:</t>
  </si>
  <si>
    <t>- PSTN (rete telefonica pubblica commutata): rete telefonica commutata e analogica con un'ampiezza di banda di 3.1 kHz (in opposizione alla rete digitale ISDN);</t>
  </si>
  <si>
    <t>La tabella IF1 riporta il numero di collegamenti esercitati e il numero delle linee d'accesso. A tale riguardo occorre sottolineare che il numero di linee di accesso (in inglese access channel) alla rete telefonica rispecchia il numero di canali analogici e digitali potenzialmente disponibili. A differenza del numero di collegamenti, questo indicatore si basa sul numero totale dei canali ISDN potenzialmente disponibili su una linea. Un collegamento ISDN BA dispone potenzialmente di due canali mentre un collegamento ISDN PRA di 30.</t>
  </si>
  <si>
    <t>Tabelle IF1: Anschlüsse</t>
  </si>
  <si>
    <t>Tabella IF1: Collegamenti</t>
  </si>
  <si>
    <t>Table IF1: Connections</t>
  </si>
  <si>
    <t>PSTN-Netz analog</t>
  </si>
  <si>
    <t>ISDN-Netz BA (NT1, 2B+D)</t>
  </si>
  <si>
    <t>ISDN-Netz PRA (30B+D)</t>
  </si>
  <si>
    <t>Rete analogica PSTN</t>
  </si>
  <si>
    <t>Rete digitale ISDN BA (NT1, 2B+D)</t>
  </si>
  <si>
    <t>Rete digitale ISDN PRA (30B+D)</t>
  </si>
  <si>
    <t>Totale</t>
  </si>
  <si>
    <t xml:space="preserve">Analogue PSTN network </t>
  </si>
  <si>
    <t>Digital ISDN BA network (NT1, 2B+D)</t>
  </si>
  <si>
    <t>Digital ISDN PRA network (30B+D)</t>
  </si>
  <si>
    <t xml:space="preserve">Other connections deployed by TSPs </t>
  </si>
  <si>
    <t>Altri collegamenti esercitati dai FST</t>
  </si>
  <si>
    <t>Andere von den FDA installierte Anschlüsse</t>
  </si>
  <si>
    <t>Connections on copper pairs</t>
  </si>
  <si>
    <t>Number of connections by leased lines with transmission system</t>
  </si>
  <si>
    <t>Number of connections by leased lines without transmission system (bare copper or dark copper)</t>
  </si>
  <si>
    <t>Connections with DSL equipment</t>
  </si>
  <si>
    <t>Number of aDSL connections</t>
  </si>
  <si>
    <t>Number of sDSL connections</t>
  </si>
  <si>
    <t>Number of hDSL connections</t>
  </si>
  <si>
    <t>Number of SHDSL connections</t>
  </si>
  <si>
    <t>Number of vDSL connections</t>
  </si>
  <si>
    <t>Number of DSL connections / other</t>
  </si>
  <si>
    <t>Optical fibre connections</t>
  </si>
  <si>
    <t>Number of FTTH connections (Fibre To The Home)</t>
  </si>
  <si>
    <t>Number of FTTB connections (Fibre To The Building)</t>
  </si>
  <si>
    <t>Coaxial cable CATV connections</t>
  </si>
  <si>
    <t>Number of connections for leased lines</t>
  </si>
  <si>
    <t>PLC (Power Line Communication / Communication via domestic electric power lines)</t>
  </si>
  <si>
    <t>Number of connections</t>
  </si>
  <si>
    <t>WLAN access (Wireless local loop)</t>
  </si>
  <si>
    <t>Number of deployed hotspots</t>
  </si>
  <si>
    <t>Collegamenti su doppino in rame</t>
  </si>
  <si>
    <t>Numero di collegamenti mediante linee affittate con sistema di trasmissione</t>
  </si>
  <si>
    <t>Numero di collegamenti mediante linee affittate senza sistema di trasmissione (rame spento o dark copper)</t>
  </si>
  <si>
    <t>Collegamenti DSL</t>
  </si>
  <si>
    <t>Numero di collegamenti aDSL</t>
  </si>
  <si>
    <t>Numero di collegamenti sDSL</t>
  </si>
  <si>
    <t>Numero di collegamenti hDSL</t>
  </si>
  <si>
    <t>Numero di collegamenti SHDSL</t>
  </si>
  <si>
    <t>Numero di collegamenti vDSL</t>
  </si>
  <si>
    <t>Numero di collegamenti DSL / altro</t>
  </si>
  <si>
    <t>Collegamenti in fibra ottica</t>
  </si>
  <si>
    <t>Numero di collegamenti mediante linee affittate</t>
  </si>
  <si>
    <t>Collegamenti PLC (Power Line Communication / Comunicazione mediante linee domestiche di alimentazione della corrente elettrica)</t>
  </si>
  <si>
    <t>Numero di collegamenti</t>
  </si>
  <si>
    <t>Accesso WLAN (Wireless Local Loop o rete locale senza filo)</t>
  </si>
  <si>
    <t>Numero di hotspot in esercizio</t>
  </si>
  <si>
    <t>Collegamenti su cavo coassiale CATV </t>
  </si>
  <si>
    <t>Anschlüsse über Doppelader-Kupferleitung</t>
  </si>
  <si>
    <t>Anzahl Anschlüsse über Mietleitungen mit Übergangssystem</t>
  </si>
  <si>
    <t>Anzahl Anschlüsse über Mietleitungen ohne Übertragungssystem (Dark Copper)</t>
  </si>
  <si>
    <t>DSL-Anschlüsse</t>
  </si>
  <si>
    <t>Anzahl ADSL-Anschlüsse</t>
  </si>
  <si>
    <t>Anzahl SDSL-Anschlüsse </t>
  </si>
  <si>
    <t>Anzahl HDSL-Anschlüsse </t>
  </si>
  <si>
    <t>Anzahl SHDSL-Anschlüsse</t>
  </si>
  <si>
    <t>Anzahl VDSL-Anschlüsse </t>
  </si>
  <si>
    <t>Anzahl DSL-Anschlüsse / andere </t>
  </si>
  <si>
    <t>Glasfaser-Anschlüsse</t>
  </si>
  <si>
    <t>Anzahl FTTH-Anschlüsse (Fiber to the Home)</t>
  </si>
  <si>
    <t>Anzahl FTTB-Anschlüsse (Fiber to the Building)</t>
  </si>
  <si>
    <t>Anzahl Anschlüsse über Mietleitungen mit Übergangssystem</t>
  </si>
  <si>
    <t>Anschlüsse über Koaxialkabel</t>
  </si>
  <si>
    <t>Anzahl Anschlüsse über Mietleitungen</t>
  </si>
  <si>
    <t>PLC-Anschlüsse (Power Line Communication / Datenübermittlung über die Hausstromleitung)</t>
  </si>
  <si>
    <t>Anzahl Anschlüsse</t>
  </si>
  <si>
    <t>WLAN-Anschlüsse (Wireless Local Loop)</t>
  </si>
  <si>
    <t>Anzahl eingerichteter Hotspots</t>
  </si>
  <si>
    <t>Public</t>
  </si>
  <si>
    <t>Private under the responsibility of the TSPs</t>
  </si>
  <si>
    <t>Public telephones represent all public equipment with prepayment (for cash and smart cards). With the increasing popularity of the mobile telephone, the demand for public telephones is constantly falling.</t>
  </si>
  <si>
    <t xml:space="preserve">Number of public telephones in Switzerland as of 31.12 </t>
  </si>
  <si>
    <t>Table IF3: Public telephones</t>
  </si>
  <si>
    <t>Tabella IF3: Publiphone</t>
  </si>
  <si>
    <t>I Publifon sono tutti gli apparecchi pubblici a pagamento anticipato (tramite denaro in contanti e carte a chip). Da quando il cellulare è ormai alla portata di tutti, il traffico di telefonia tramite Publifon è in costante diminuzione.</t>
  </si>
  <si>
    <t>Numero di Publifon pubblici e privati al 31.12 in Svizzera</t>
  </si>
  <si>
    <t>Pubblici</t>
  </si>
  <si>
    <t>Privati di competenza dei FST</t>
  </si>
  <si>
    <t>Öffentlich</t>
  </si>
  <si>
    <t>Private, von FDA verwaltete Publifone</t>
  </si>
  <si>
    <t>Tabelle IF3: Publifone</t>
  </si>
  <si>
    <t>Als Publifone gelten sämtliche öffentlichen Fernsprechstellen mit Vorauszahlung (Münzen und Telefonkarten). Aufgrund der weiten Verbreitung der Mobiltelefone nimmt die Nachfrage nach Publifonen stetig ab.</t>
  </si>
  <si>
    <t>Anzahl öffentlicher und privater Publifone in der Schweiz am 31.12.</t>
  </si>
  <si>
    <t>2.1 Numero di Publifon pubblici e privati (IF3)</t>
  </si>
  <si>
    <t>2.1 Number of public telephones (IF3)</t>
  </si>
  <si>
    <t>A connection is the physical connection point (of a user or a TSP) giving access to the network of a TSP (or even other TSPs), and therefore access to the services offered by these TSPs. Three types of connection are taken into account in table IF1:</t>
  </si>
  <si>
    <t>-  PSTN (public switched telephone network): analogue switched telephone network with a bandwidth of 3.1 kHz (as opposed to the digital ISDN network);</t>
  </si>
  <si>
    <t>-  Basic rate access to the ISDN network (Basic Rate Access): telephone connection with two channels each of 64 kbps (2 B channels for voice and data) and one 16 kbit/s channel (D channel, for signalling and data);</t>
  </si>
  <si>
    <t>Table IF1 shows the number of connections deployed and the number of access lines. In this regard, we stress that the number of access channels to the telephone network measures the potentially available analogue or digital channels. Unlike connections, this basic indicator is based on the total number of ISDN channels potentially available on a line. Potentially, one ISDN BA connection has available two channels whilst an ISDN PRA connection has thirty channels.</t>
  </si>
  <si>
    <t>4’265’818</t>
  </si>
  <si>
    <t>4’257’596</t>
  </si>
  <si>
    <t>a)</t>
  </si>
  <si>
    <t>207</t>
  </si>
  <si>
    <t>109</t>
  </si>
  <si>
    <t>0</t>
  </si>
  <si>
    <t>11</t>
  </si>
  <si>
    <t>9</t>
  </si>
  <si>
    <t>500</t>
  </si>
  <si>
    <t>1'329</t>
  </si>
  <si>
    <t>2'190</t>
  </si>
  <si>
    <t>2'956</t>
  </si>
  <si>
    <t>596</t>
  </si>
  <si>
    <t>1'235</t>
  </si>
  <si>
    <t>Nombre de lignes d'accès</t>
  </si>
  <si>
    <t>Numero di linee di accesso</t>
  </si>
  <si>
    <t>Number of access lines</t>
  </si>
  <si>
    <t>DSL</t>
  </si>
  <si>
    <t>RTPC/RNIS</t>
  </si>
  <si>
    <t>Fibre optique (FTTH+FTTB)</t>
  </si>
  <si>
    <t>GRAFIK</t>
  </si>
  <si>
    <t>Nombre de raccordements RTPC/RNIS, DSL et fibre optique</t>
  </si>
  <si>
    <t>Anzahl PSTN-und ISDN-Anschlüsse</t>
  </si>
  <si>
    <t>Anzahl PSTN-, ISDN-, DSL- und Glasfaser-Anschlüsse</t>
  </si>
  <si>
    <t>Numero di collegamenti ISDN+PSTN, DSL e fibra ottica</t>
  </si>
  <si>
    <t>Number of PSTN, ISDN, DSL and optical fibre connections</t>
  </si>
  <si>
    <t>Nombre de raccordements RTPC+RNIS</t>
  </si>
  <si>
    <t>Numero di collegamenti ISDN+PSTN</t>
  </si>
  <si>
    <t>Number of PSTN + ISDN connections</t>
  </si>
  <si>
    <t>En millions</t>
  </si>
  <si>
    <t>In milioni</t>
  </si>
  <si>
    <t>In millions</t>
  </si>
  <si>
    <t>In Millionen</t>
  </si>
  <si>
    <t>Glasfaser (FTTH+FTTB)</t>
  </si>
  <si>
    <t>Fibra ottica (FTTH+FTTB)</t>
  </si>
  <si>
    <t>Optical fibre (FTTH+FTTB)</t>
  </si>
  <si>
    <t>Nombre de raccordements via fibre optique (FTTB, FTTC, FTTS)</t>
  </si>
  <si>
    <t>Dont raccordements via fibre optique (FTTB, FTTC, FTTS)</t>
  </si>
  <si>
    <t>Notes:</t>
  </si>
  <si>
    <t xml:space="preserve">Osservazione: </t>
  </si>
  <si>
    <t>Anzahl Anschlussleitungen</t>
  </si>
  <si>
    <t>Davon Glasfaser-Anschlüsse (FTTB, FTTC, FTTS)</t>
  </si>
  <si>
    <t>Di cui collegamenti in fibra ottica (FTTB, FTTC, FTTS)</t>
  </si>
  <si>
    <t>Of which, optical fibre connections (FTTB, FTTC, FTTS)</t>
  </si>
  <si>
    <t>Anzahl Glasfaser-Anschlüsse (FTTB, FTTC, FTTS)</t>
  </si>
  <si>
    <t>Numero di collegamenti in fibra ottica (FTTB, FTTC, FTTS)</t>
  </si>
  <si>
    <t>Number of optical fibre connections (FTTB, FTTC, FTTS)</t>
  </si>
  <si>
    <t>Quellen 1985 bis 1996: Facts and figures (Telecom PTT); Seit 1998: BAKOM.</t>
  </si>
  <si>
    <t>Sources 1985 à 1996 : Facts and figures (Telecom PTT); Dès 1998: OFCOM.</t>
  </si>
  <si>
    <t>Fonti 1985-1996: Facts and figures (Telecom PTT); Dal 1998: UFCOM.</t>
  </si>
  <si>
    <t>Sources 1985 to 1996: Facts and figures (Telecom PTT); Since 1998: OFCOM.</t>
  </si>
  <si>
    <t xml:space="preserve">Anzahl installierter PSTN-und ISDN-Anschlüsse                   (im Besitz der FDA) und Anzahl Anschlussleitungen </t>
  </si>
  <si>
    <t xml:space="preserve">Nombre de raccordements RTPC+RNIS déployés                    (propriété du FST) et nombre de lignes d'accès </t>
  </si>
  <si>
    <t>Numero di collegamenti ISDN+PSTN esercitati                    (proprietà del FST) e numero di linee di accesso</t>
  </si>
  <si>
    <t>Number of PSTN + ISDN connections deployed                    (property of the TSP) and number of access lines</t>
  </si>
  <si>
    <t xml:space="preserve">1. Anschlüsse </t>
  </si>
  <si>
    <t>- Collegamento di base alla rete ISDN BA (Basic rate Access): collegamento telefonico a due canali, entrambi di 64 kbit/s (2 canali B per la voce e i dati) e un canale di 16 kbit/s (canale D, per la segnalazione e i dati);</t>
  </si>
  <si>
    <t>-  ISDN-Primäranschluss PRA (Primary Rate Access): Telefonanschluss mit einer Datenrate von 2 Mbit/s, der 30 B-Kanälen (zu je 64 kbit/s) entspricht.</t>
  </si>
  <si>
    <t>- Collegamenti primari alla rete ISDN PRA (Primary Rate Access): collegamento telefonico di 2 Mbit/s, ossia l'equivalente di 30 canali B (64 kbit/s ciascuno);</t>
  </si>
  <si>
    <t>-  Primary connection to the ISDN PRA network (Primary Rate Access): 2 Mbit/s telephone connections, i.e. the equivalent of 30 B channels (64 kbit/s each).</t>
  </si>
  <si>
    <t>Autres raccordements déployés par les FST</t>
  </si>
  <si>
    <t>Nombre de raccordements FTTH (Fiber to the Home)</t>
  </si>
  <si>
    <t>Numero di collegamenti FTTH (Fiber to the Home)</t>
  </si>
  <si>
    <t>Nombre de raccordements FTTB (Fiber to the Building)</t>
  </si>
  <si>
    <t>Numero di collegamenti FTTB (Fiber to the Building)</t>
  </si>
  <si>
    <t>Anzahl Anschlüsse über Mietleitungen ohne Übergangssystem (Dark Copper)</t>
  </si>
  <si>
    <t>Raccordements PLC (Power Line Communication / Communication à travers les lignes domestiques d'alimentation électrique)</t>
  </si>
  <si>
    <t xml:space="preserve">Note: </t>
  </si>
  <si>
    <t>Da die in den Tabellen IF1 und IF3 genannten Dienste veraltet sind, erheben wir seit 2018 keine Daten aus Tabelle IF1 und seit 2019 keine Daten aus Tabelle IF3 mehr.</t>
  </si>
  <si>
    <t>Les services mentionnés dans les tableaux IF1 et IF3 étant obsolètes, nous ne collectons plus les données du tableau IF1 depuis 2018 et celles du tableau IF3 depuis 2019.</t>
  </si>
  <si>
    <t>Poiché i servizi menzionati nelle tabelle IF1 e IF3 sono obsoleti, non raccogliamo più i dati nella tabella IF1 dal 2018 e nella tabella IF3 dal 2019.</t>
  </si>
  <si>
    <t>As the services mentioned in tables IF1 and IF3 are obsolete, we no longer collect data in table IF1 since 2018 and in table IF3 since 2019.</t>
  </si>
  <si>
    <t>Nombre de raccordements au 31.12 par type de réseau 1)</t>
  </si>
  <si>
    <t>Anzahl Anschlüsse am 31.12. nach Art des Netzes 1)</t>
  </si>
  <si>
    <t>Numero di collegamenti al 31.12 secondo il tipo di rete 1)</t>
  </si>
  <si>
    <t>Number of connections on 31.12 by type of network 1)</t>
  </si>
  <si>
    <t>1) Diese Information wird seit 2018 nicht mehr erfasst.</t>
  </si>
  <si>
    <t>1) Cette information n'est plus collectée depuis 2018.</t>
  </si>
  <si>
    <t xml:space="preserve">1) Informazione che non è più rilevata dal 2018. </t>
  </si>
  <si>
    <t>1) This information has no longer been collected since 2018.</t>
  </si>
  <si>
    <t>…</t>
  </si>
  <si>
    <t xml:space="preserve">1) Diese Information wurde vor 2003 in einer anderen Form erfasst. </t>
  </si>
  <si>
    <t>1) Cette information était collectée sous une autre forme avant 2003.</t>
  </si>
  <si>
    <t>1) Questa informazione è stata rilevata diversamente prima del 2003.</t>
  </si>
  <si>
    <t>1) This information was collected in a different form before 2003.</t>
  </si>
  <si>
    <t>1)</t>
  </si>
  <si>
    <t xml:space="preserve">2) Diese Information wurde vor 2007 in einer anderen Form erfasst. </t>
  </si>
  <si>
    <t xml:space="preserve">2) Cette information était collectée sous une autre forme avant 2007. </t>
  </si>
  <si>
    <t xml:space="preserve">2) Questa informazione è stata rilevata diversamente prima del 2007. </t>
  </si>
  <si>
    <t xml:space="preserve">2) This information was collected in a different form before 2007. </t>
  </si>
  <si>
    <t>2'471'762</t>
  </si>
  <si>
    <t>2)</t>
  </si>
  <si>
    <t>... Zahl unbekannt (nicht erhoben).</t>
  </si>
  <si>
    <t>... Chiffre inconnu (non relevé).</t>
  </si>
  <si>
    <t>... Dato non noto (non rilevato).</t>
  </si>
  <si>
    <t>... Unknown (not been gathered).</t>
  </si>
  <si>
    <t>Nombre de raccordements sur paires cuivre</t>
  </si>
  <si>
    <t>Raccordements sur câble coaxial</t>
  </si>
  <si>
    <t>Nombre de raccordements sur câble coaxial</t>
  </si>
  <si>
    <t>Anzahl Anschlüsse über Doppelader-Kupferleitung</t>
  </si>
  <si>
    <t>Anzahl Anschlüsse über Koaxialkabel</t>
  </si>
  <si>
    <t>Collegamenti su cavo coassiale</t>
  </si>
  <si>
    <t>Coaxial cable connections</t>
  </si>
  <si>
    <t>Numero di collegamenti su cavo coassiale</t>
  </si>
  <si>
    <t>Number of coaxial cable connections</t>
  </si>
  <si>
    <t>Numero di collegamenti su doppino in rame</t>
  </si>
  <si>
    <t>Number of connections on copper pairs</t>
  </si>
  <si>
    <t>Tabelle IF4: Inaktive Anschlüsse 1)</t>
  </si>
  <si>
    <t>Tableau IF4 : Raccordements inactifs 1)</t>
  </si>
  <si>
    <t>Tabella IF4: Collegamenti inattivi 1)</t>
  </si>
  <si>
    <t>Table IF4: Inactive connections 1)</t>
  </si>
  <si>
    <t>Dès 2023, le tableau IF4 présente les raccordements incatifs.</t>
  </si>
  <si>
    <t xml:space="preserve">Bemerkung: </t>
  </si>
  <si>
    <t xml:space="preserve">Remarque : </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</si>
  <si>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</si>
  <si>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</si>
  <si>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</si>
  <si>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</si>
  <si>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</si>
  <si>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</si>
  <si>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</si>
  <si>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</si>
  <si>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 xml:space="preserve">Bemerkungen: </t>
  </si>
  <si>
    <t>Remarques :</t>
  </si>
  <si>
    <t>Osservazioni:</t>
  </si>
  <si>
    <t>In Tabelle IF4 sind die inaktiven Anschlüsse ab dem Jahr 2023 aufgeführt.</t>
  </si>
  <si>
    <t>Dal 2023, la tabella IF4 mostra i collegamenti inattivi.</t>
  </si>
  <si>
    <t>From 2023, the IF4 table shows the inactive connections.</t>
  </si>
  <si>
    <t>1) Les entreprises transmettant des données pour cette catégorie sont, à quelques exceptions près, celles fournissant également des services de télécommunication.</t>
  </si>
  <si>
    <t>1) The enterprises providing data for this category are, with a few exceptions, those that also provide telecommunications services.</t>
  </si>
  <si>
    <t>1) Die Unternehmen, die Daten für diese Kategorie übermitteln, sind mit wenigen Ausnahmen diejenigen, die auch Fernmeldedienste anbieten.</t>
  </si>
  <si>
    <t>1) Le aziende che trasmettono dati per questa categoria sono, con poche eccezioni, quelle che forniscono anche servizi di telecomunicazione.</t>
  </si>
  <si>
    <t>Tabelle IF2: Aktive Anschlüsse</t>
  </si>
  <si>
    <t>Tableau IF2 : Raccordements actifs</t>
  </si>
  <si>
    <t>Tabella IF2: Collegamenti attivi</t>
  </si>
  <si>
    <t>Table IF2: Active connections</t>
  </si>
  <si>
    <t>Anzahl Richtfunk-Anschlüsse 7)</t>
  </si>
  <si>
    <t>Nombre de raccordements par faisceaux hertziens 7)</t>
  </si>
  <si>
    <t>Numero di collegamenti in ponte radio 7)</t>
  </si>
  <si>
    <t>Number of microware link connections 7)</t>
  </si>
  <si>
    <t>Anzahl BWA-Anschlüsse 6)</t>
  </si>
  <si>
    <t>Nombre de raccordement BWA 6)</t>
  </si>
  <si>
    <t>Numero di collegamenti BWA 6)</t>
  </si>
  <si>
    <t>Number of BWA connections 6)</t>
  </si>
  <si>
    <t>BWA- oder Richtfunk Anschlüsse 5)</t>
  </si>
  <si>
    <t>Raccordements BWA ou par faisceaux hertziens 5)</t>
  </si>
  <si>
    <t>Collegamenti BWA o in ponte radio 5)</t>
  </si>
  <si>
    <t>BWA or microware link connections 5)</t>
  </si>
  <si>
    <t>Anzahl CATV-Anschlüsse 4)</t>
  </si>
  <si>
    <t>Nombre de raccordements CATV 4)</t>
  </si>
  <si>
    <t>Numero di collegamenti CATV 4)</t>
  </si>
  <si>
    <t>Number of CATV connections 4)</t>
  </si>
  <si>
    <t>Anzahl FTTH-Anschlüsse (Fiber to the Home) 3)</t>
  </si>
  <si>
    <t>Nombre de raccordements FTTH (Fiber to the Home) 3)</t>
  </si>
  <si>
    <t>Numero di collegamenti FTTH (Fiber to the Home) 3)</t>
  </si>
  <si>
    <t>Number of FTTH connections (Fibre To The Home) 3)</t>
  </si>
  <si>
    <t>7) Definition vor 2018: Anzahl Anschlüsse über Mietleitungen.</t>
  </si>
  <si>
    <t>7) Définition avant 2018: Nombre de raccordements par lignes louées (faisceaux hertziens).</t>
  </si>
  <si>
    <t>7) Definizione prima del 2018: Numero di collegamenti mediante linee affittate (ponti radio).</t>
  </si>
  <si>
    <t>7) Definition before 2018: Number of connections by leased lines (microwave).</t>
  </si>
  <si>
    <t>6) Definition vor 2018: Anzahl Anschlüsse (Frequenzband 3.4 GHz und 26 GHz).</t>
  </si>
  <si>
    <t>6) Définition avant 2018: Nombre de raccordements (bande de fréquences 3.4 GHz et 26 GHz).</t>
  </si>
  <si>
    <t>6) Definizione prima del 2018: Numero di collegamenti (banda di frequenze 3.4 GHz e 26 GHz).</t>
  </si>
  <si>
    <t>6) Definition before 2018: Number of connections (3.4 GHz and 26 GHz frequency bands).</t>
  </si>
  <si>
    <t>5) Definition vor 2018: WLL-Anschlüsse.</t>
  </si>
  <si>
    <t>5) Définition avant 2018: Raccordements WLL.</t>
  </si>
  <si>
    <t>5) Definizione prima del 2018: Collegamenti WLL.</t>
  </si>
  <si>
    <t>5) Definition before 2018: WLL connections.</t>
  </si>
  <si>
    <t>4) Der starke Rückgang der Anzahl CATV-Anschlüsse im Jahr 2009 ist hauptsächlich darauf zurückzuführen, dass Anbieterinnen, die lediglich Radio- und Fernsehprogramme über Leitungen verbreiten und weniger als 5000 Kundinnen und Kunden haben, von der Meldepflicht ausgenommen wurden (Änderung von Art. 3 Abs. 1 FDV). Das entspricht etwa 300’000 Anschlüssen, die 2008 noch erfasst wurden, 2009 aber nicht mehr.</t>
  </si>
  <si>
    <t>4) La forte diminution du nombre de raccordements CATV en 2009 est essentiellement due a l’exemption de l'obligation d'annoncer des fournisseurs qui ne transmettent que des programmes de radio et de télévision sur des lignes et qui ont moins de 5000 clients (modification de l'art. 3, al. 1, OST). Cela représente environ 300’000 raccordements qui étaient collectés en 2008 et qui ne le sont plus en 2009 et après.</t>
  </si>
  <si>
    <t>4) La forte diminuzione del numero di collegamenti CATV nel 2009 è dovuta essenzialmente all'esenzione dell'obbligo di notifica dei fornitori che trasmettono soltanto dei programmi di radio e di televisione su linea e che hanno meno di 5000 clienti (modifica dell'art. 3, al. 1, OST). Ciò rappresenta circa 300'000 collegamenti che erano raccolti nel 2008 e che non lo sono più nel 2009 e dopo.</t>
  </si>
  <si>
    <t>4) The significant decrease in the number of CATV connections in 2009 is essentially due to the exemption from the registration obligation for providers which transmit only radio and television programme services on lines which have less than 5000 customers (amendment of Art. 3, para. 1, TSO). This accounts for approximately 300,000 connections which were collected in 2008 and which were no longer collected in 2009 and thereafter.</t>
  </si>
  <si>
    <t>3) Les données des années 2016 à 2022 ont été révisées suite à la découverte qu'un fournisseur a livré les raccordements actifs et inactifs ensemble.</t>
  </si>
  <si>
    <t>3) Die Daten für die Jahre 2016 bis 2022 wurden revidiert, nachdem festgestellt wurde, dass ein Anbieter aktive und inaktive Anschlüsse zusammen geliefert hat.</t>
  </si>
  <si>
    <t>3) I dati relativi agli anni dal 2016 al 2022 sono stati rivisti a seguito della scoperta che un fornitore ha consegnato connessioni attive e inattive insieme.</t>
  </si>
  <si>
    <t>3) The data for the years 2016 to 2022 have been updated as a result of the discovery that one provider had active and inactive connections together.</t>
  </si>
  <si>
    <t>© BAKOM 2025</t>
  </si>
  <si>
    <t>© OFCOM 2025</t>
  </si>
  <si>
    <t>© UFCOM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</si>
</sst>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_;\-#,###,##0__;\-__;@__\ "/>
    <numFmt numFmtId="165" formatCode="0.0%"/>
    <numFmt numFmtId="166" formatCode="_ * #,##0_ ;_ * \-#,##0_ ;_ * &quot;-&quot;??_ ;_ @_ "/>
    <numFmt numFmtId="167" formatCode="_-* #,##0_-;\-* #,##0_-;_-* &quot;-&quot;??_-;_-@_-"/>
  </numFmts>
  <fonts count="23" x14ac:knownFonts="1">
    <font>
      <sz val="10"/>
      <color theme="1"/>
      <name val="Arial"/>
      <family val="2"/>
    </font>
    <font>
      <b/>
      <sz val="10"/>
      <color theme="1"/>
      <name val="Arial"/>
      <family val="2"/>
    </font>
    <font>
      <sz val="11"/>
      <color rgb="FF454545"/>
      <name val="Arial"/>
      <family val="2"/>
    </font>
    <font>
      <sz val="10"/>
      <name val="Arial"/>
      <family val="2"/>
    </font>
    <font>
      <sz val="8"/>
      <name val="Arial Narrow"/>
      <family val="2"/>
    </font>
    <font>
      <b/>
      <sz val="12"/>
      <name val="Arial"/>
      <family val="2"/>
    </font>
    <font>
      <b/>
      <sz val="12"/>
      <color theme="1"/>
      <name val="Arial"/>
      <family val="2"/>
    </font>
    <font>
      <sz val="11"/>
      <color rgb="FF000000"/>
      <name val="Arial"/>
      <family val="2"/>
    </font>
    <font>
      <sz val="11"/>
      <name val="Arial"/>
      <family val="2"/>
    </font>
    <font>
      <b/>
      <sz val="10"/>
      <name val="Arial"/>
      <family val="2"/>
    </font>
    <font>
      <sz val="10"/>
      <color theme="1"/>
      <name val="Arial"/>
      <family val="2"/>
      <scheme val="minor"/>
    </font>
    <font>
      <sz val="8"/>
      <color theme="1"/>
      <name val="Arial"/>
      <family val="2"/>
      <scheme val="minor"/>
    </font>
    <font>
      <b/>
      <sz val="10"/>
      <color theme="1"/>
      <name val="Arial"/>
      <family val="2"/>
      <scheme val="minor"/>
    </font>
    <font>
      <sz val="10"/>
      <name val="Arial"/>
      <family val="2"/>
      <scheme val="minor"/>
    </font>
    <font>
      <b/>
      <sz val="10"/>
      <name val="Arial"/>
      <family val="2"/>
      <scheme val="minor"/>
    </font>
    <font>
      <b/>
      <sz val="11"/>
      <name val="Arial"/>
      <family val="2"/>
    </font>
    <font>
      <b/>
      <sz val="14"/>
      <color theme="1"/>
      <name val="Arial"/>
      <family val="2"/>
    </font>
    <font>
      <sz val="9"/>
      <color rgb="FF000000"/>
      <name val="Arial"/>
      <family val="2"/>
    </font>
    <font>
      <sz val="9"/>
      <name val="Arial"/>
      <family val="2"/>
    </font>
    <font>
      <b/>
      <sz val="11"/>
      <color rgb="FF000000"/>
      <name val="Arial"/>
      <family val="2"/>
    </font>
    <font>
      <sz val="8"/>
      <color theme="1"/>
      <name val="Arial"/>
      <family val="2"/>
    </font>
    <font>
      <sz val="10"/>
      <color rgb="FF000000"/>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75">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indexed="64"/>
      </bottom>
      <diagonal/>
    </border>
    <border>
      <left/>
      <right/>
      <top/>
      <bottom style="thin">
        <color indexed="64"/>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6795556505021"/>
      </left>
      <right style="thin">
        <color auto="1"/>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diagonal/>
    </border>
    <border>
      <left style="thin">
        <color theme="2" tint="-9.9948118533890809E-2"/>
      </left>
      <right style="thin">
        <color theme="2" tint="-9.9948118533890809E-2"/>
      </right>
      <top style="thin">
        <color theme="2" tint="-9.9948118533890809E-2"/>
      </top>
      <bottom style="thin">
        <color auto="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auto="1"/>
      </bottom>
      <diagonal/>
    </border>
    <border>
      <left style="thin">
        <color theme="0" tint="-0.14993743705557422"/>
      </left>
      <right style="thin">
        <color theme="0" tint="-0.14993743705557422"/>
      </right>
      <top style="thin">
        <color theme="0" tint="-0.14993743705557422"/>
      </top>
      <bottom style="thin">
        <color auto="1"/>
      </bottom>
      <diagonal/>
    </border>
    <border>
      <left style="thin">
        <color theme="0" tint="-0.14993743705557422"/>
      </left>
      <right/>
      <top style="thin">
        <color theme="0" tint="-0.14993743705557422"/>
      </top>
      <bottom style="thin">
        <color theme="0" tint="-0.14993743705557422"/>
      </bottom>
      <diagonal/>
    </border>
    <border>
      <left/>
      <right/>
      <top style="thin">
        <color theme="2" tint="-9.9948118533890809E-2"/>
      </top>
      <bottom style="thin">
        <color theme="2" tint="-9.9948118533890809E-2"/>
      </bottom>
      <diagonal/>
    </border>
    <border>
      <left/>
      <right style="thin">
        <color theme="0" tint="-0.14990691854609822"/>
      </right>
      <top style="thin">
        <color theme="2" tint="-9.9948118533890809E-2"/>
      </top>
      <bottom style="thin">
        <color theme="2" tint="-9.9948118533890809E-2"/>
      </bottom>
      <diagonal/>
    </border>
    <border>
      <left style="thin">
        <color theme="0" tint="-0.14993743705557422"/>
      </left>
      <right/>
      <top style="thin">
        <color theme="2" tint="-9.9948118533890809E-2"/>
      </top>
      <bottom style="thin">
        <color theme="2" tint="-9.9948118533890809E-2"/>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indexed="64"/>
      </bottom>
      <diagonal/>
    </border>
    <border>
      <left style="thin">
        <color auto="1"/>
      </left>
      <right style="thin">
        <color auto="1"/>
      </right>
      <top style="thin">
        <color theme="2" tint="-9.9948118533890809E-2"/>
      </top>
      <bottom style="thin">
        <color theme="2" tint="-9.9948118533890809E-2"/>
      </bottom>
      <diagonal/>
    </border>
    <border>
      <left style="thin">
        <color auto="1"/>
      </left>
      <right style="thin">
        <color auto="1"/>
      </right>
      <top style="thin">
        <color theme="2" tint="-9.9948118533890809E-2"/>
      </top>
      <bottom style="thin">
        <color auto="1"/>
      </bottom>
      <diagonal/>
    </border>
    <border>
      <left style="thin">
        <color theme="0" tint="-0.14996795556505021"/>
      </left>
      <right/>
      <top style="thin">
        <color auto="1"/>
      </top>
      <bottom style="thin">
        <color theme="0" tint="-0.14996795556505021"/>
      </bottom>
      <diagonal/>
    </border>
    <border>
      <left/>
      <right/>
      <top style="thin">
        <color auto="1"/>
      </top>
      <bottom style="thin">
        <color theme="0" tint="-0.14996795556505021"/>
      </bottom>
      <diagonal/>
    </border>
    <border>
      <left/>
      <right style="thin">
        <color theme="0" tint="-0.14993743705557422"/>
      </right>
      <top style="thin">
        <color auto="1"/>
      </top>
      <bottom style="thin">
        <color theme="0" tint="-0.14996795556505021"/>
      </bottom>
      <diagonal/>
    </border>
    <border>
      <left style="thin">
        <color theme="0" tint="-0.14996795556505021"/>
      </left>
      <right/>
      <top style="thin">
        <color auto="1"/>
      </top>
      <bottom/>
      <diagonal/>
    </border>
    <border>
      <left style="thin">
        <color theme="0" tint="-0.14996795556505021"/>
      </left>
      <right style="thin">
        <color indexed="64"/>
      </right>
      <top style="thin">
        <color auto="1"/>
      </top>
      <bottom style="thin">
        <color auto="1"/>
      </bottom>
      <diagonal/>
    </border>
    <border>
      <left/>
      <right style="thin">
        <color indexed="64"/>
      </right>
      <top style="thin">
        <color auto="1"/>
      </top>
      <bottom style="thin">
        <color theme="0" tint="-0.14996795556505021"/>
      </bottom>
      <diagonal/>
    </border>
    <border>
      <left style="thin">
        <color theme="0" tint="-0.14996795556505021"/>
      </left>
      <right style="thin">
        <color indexed="64"/>
      </right>
      <top style="thin">
        <color theme="0" tint="-0.14996795556505021"/>
      </top>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auto="1"/>
      </bottom>
      <diagonal/>
    </border>
    <border>
      <left style="thin">
        <color theme="0" tint="-0.14999847407452621"/>
      </left>
      <right style="thin">
        <color indexed="64"/>
      </right>
      <top/>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style="thin">
        <color indexed="64"/>
      </bottom>
      <diagonal/>
    </border>
    <border>
      <left style="thin">
        <color theme="0" tint="-0.14999847407452621"/>
      </left>
      <right style="thin">
        <color indexed="64"/>
      </right>
      <top style="thin">
        <color indexed="64"/>
      </top>
      <bottom/>
      <diagonal/>
    </border>
    <border>
      <left/>
      <right style="thin">
        <color indexed="64"/>
      </right>
      <top style="thin">
        <color theme="0" tint="-0.14996795556505021"/>
      </top>
      <bottom style="thin">
        <color theme="0" tint="-0.14999847407452621"/>
      </bottom>
      <diagonal/>
    </border>
    <border>
      <left/>
      <right style="thin">
        <color auto="1"/>
      </right>
      <top style="thin">
        <color theme="0" tint="-0.14996795556505021"/>
      </top>
      <bottom style="thin">
        <color theme="0" tint="-0.14996795556505021"/>
      </bottom>
      <diagonal/>
    </border>
    <border>
      <left style="thin">
        <color theme="0" tint="-0.14999847407452621"/>
      </left>
      <right style="thin">
        <color theme="0" tint="-0.14996795556505021"/>
      </right>
      <top style="thin">
        <color theme="2" tint="-9.9948118533890809E-2"/>
      </top>
      <bottom style="thin">
        <color theme="2" tint="-9.9948118533890809E-2"/>
      </bottom>
      <diagonal/>
    </border>
    <border>
      <left style="thin">
        <color theme="0" tint="-0.14999847407452621"/>
      </left>
      <right style="thin">
        <color theme="0" tint="-0.14996795556505021"/>
      </right>
      <top style="thin">
        <color theme="2" tint="-9.9948118533890809E-2"/>
      </top>
      <bottom style="thin">
        <color theme="0" tint="-0.14999847407452621"/>
      </bottom>
      <diagonal/>
    </border>
    <border>
      <left style="thin">
        <color theme="0" tint="-0.14999847407452621"/>
      </left>
      <right style="thin">
        <color theme="0" tint="-0.14996795556505021"/>
      </right>
      <top style="thin">
        <color theme="0" tint="-0.14999847407452621"/>
      </top>
      <bottom style="thin">
        <color theme="2" tint="-9.9948118533890809E-2"/>
      </bottom>
      <diagonal/>
    </border>
    <border>
      <left style="thin">
        <color theme="0" tint="-0.14999847407452621"/>
      </left>
      <right style="thin">
        <color theme="0" tint="-0.14996795556505021"/>
      </right>
      <top style="thin">
        <color theme="2" tint="-9.9948118533890809E-2"/>
      </top>
      <bottom/>
      <diagonal/>
    </border>
    <border>
      <left style="thin">
        <color theme="0" tint="-0.14999847407452621"/>
      </left>
      <right style="thin">
        <color theme="0" tint="-0.14996795556505021"/>
      </right>
      <top style="thin">
        <color theme="0" tint="-0.14999847407452621"/>
      </top>
      <bottom/>
      <diagonal/>
    </border>
    <border>
      <left style="thin">
        <color theme="0" tint="-0.14999847407452621"/>
      </left>
      <right style="thin">
        <color theme="0" tint="-0.14996795556505021"/>
      </right>
      <top style="thin">
        <color theme="0" tint="-0.14999847407452621"/>
      </top>
      <bottom style="thin">
        <color theme="0" tint="-0.14999847407452621"/>
      </bottom>
      <diagonal/>
    </border>
    <border>
      <left style="thin">
        <color theme="0" tint="-0.14999847407452621"/>
      </left>
      <right style="thin">
        <color theme="0" tint="-0.14996795556505021"/>
      </right>
      <top/>
      <bottom style="thin">
        <color theme="0" tint="-0.14999847407452621"/>
      </bottom>
      <diagonal/>
    </border>
    <border>
      <left style="thin">
        <color theme="0" tint="-0.14999847407452621"/>
      </left>
      <right style="thin">
        <color theme="0" tint="-0.14996795556505021"/>
      </right>
      <top style="thin">
        <color theme="0" tint="-0.14999847407452621"/>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auto="1"/>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bottom style="thin">
        <color indexed="64"/>
      </bottom>
      <diagonal/>
    </border>
    <border>
      <left style="thin">
        <color theme="0" tint="-0.14996795556505021"/>
      </left>
      <right style="thin">
        <color theme="0" tint="-0.14999847407452621"/>
      </right>
      <top style="thin">
        <color theme="0" tint="-0.14996795556505021"/>
      </top>
      <bottom style="thin">
        <color theme="0" tint="-0.14999847407452621"/>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2" tint="-9.9948118533890809E-2"/>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9847407452621"/>
      </bottom>
      <diagonal/>
    </border>
    <border>
      <left style="thin">
        <color theme="0" tint="-0.14999847407452621"/>
      </left>
      <right style="thin">
        <color theme="0" tint="-0.14999847407452621"/>
      </right>
      <top/>
      <bottom style="thin">
        <color indexed="64"/>
      </bottom>
      <diagonal/>
    </border>
    <border>
      <left/>
      <right style="thin">
        <color theme="0" tint="-0.14999847407452621"/>
      </right>
      <top style="thin">
        <color auto="1"/>
      </top>
      <bottom style="thin">
        <color theme="0" tint="-0.14996795556505021"/>
      </bottom>
      <diagonal/>
    </border>
    <border>
      <left/>
      <right style="thin">
        <color theme="0" tint="-0.14999847407452621"/>
      </right>
      <top style="thin">
        <color theme="0" tint="-0.14996795556505021"/>
      </top>
      <bottom style="thin">
        <color theme="0" tint="-0.14996795556505021"/>
      </bottom>
      <diagonal/>
    </border>
    <border>
      <left/>
      <right style="thin">
        <color theme="0" tint="-0.14999847407452621"/>
      </right>
      <top/>
      <bottom style="thin">
        <color theme="0" tint="-0.14996795556505021"/>
      </bottom>
      <diagonal/>
    </border>
    <border>
      <left/>
      <right style="thin">
        <color theme="0" tint="-0.14999847407452621"/>
      </right>
      <top style="thin">
        <color theme="0" tint="-0.14996795556505021"/>
      </top>
      <bottom style="thin">
        <color theme="0" tint="-0.14999847407452621"/>
      </bottom>
      <diagonal/>
    </border>
    <border>
      <left/>
      <right style="thin">
        <color theme="0" tint="-0.14999847407452621"/>
      </right>
      <top/>
      <bottom style="thin">
        <color indexed="64"/>
      </bottom>
      <diagonal/>
    </border>
    <border>
      <left/>
      <right style="thin">
        <color auto="1"/>
      </right>
      <top style="thin">
        <color theme="0" tint="-0.14996795556505021"/>
      </top>
      <bottom style="thin">
        <color indexed="64"/>
      </bottom>
      <diagonal/>
    </border>
    <border>
      <left style="thin">
        <color theme="0" tint="-0.14993743705557422"/>
      </left>
      <right style="thin">
        <color theme="0" tint="-0.14999847407452621"/>
      </right>
      <top style="thin">
        <color theme="0" tint="-0.14996795556505021"/>
      </top>
      <bottom style="thin">
        <color indexed="64"/>
      </bottom>
      <diagonal/>
    </border>
  </borders>
  <cellStyleXfs count="2">
    <xf numFmtId="0" fontId="0" fillId="0" borderId="0"/>
    <xf numFmtId="43" fontId="22" fillId="0" borderId="0" applyFont="0" applyFill="0" applyBorder="0" applyAlignment="0" applyProtection="0"/>
  </cellStyleXfs>
  <cellXfs count="180">
    <xf numFmtId="0" fontId="0" fillId="0" borderId="0" xfId="0"/>
    <xf numFmtId="0" fontId="0" fillId="0" borderId="0" xfId="0" applyAlignment="1">
      <alignment vertical="top"/>
    </xf>
    <xf numFmtId="49" fontId="0" fillId="0" borderId="0" xfId="0" applyNumberFormat="1"/>
    <xf numFmtId="0" fontId="0" fillId="0" borderId="0" xfId="0" applyAlignment="1">
      <alignment horizontal="left" vertical="center" wrapText="1"/>
    </xf>
    <xf numFmtId="0" fontId="0" fillId="0" borderId="0" xfId="0" applyAlignment="1">
      <alignment horizontal="left" vertical="center"/>
    </xf>
    <xf numFmtId="0" fontId="16"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0" fillId="2" borderId="0" xfId="0" applyFill="1" applyProtection="1">
      <protection hidden="1"/>
    </xf>
    <xf numFmtId="0" fontId="6" fillId="2" borderId="0" xfId="0" applyFont="1" applyFill="1" applyAlignment="1" applyProtection="1">
      <alignment vertical="center"/>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vertical="center" wrapText="1"/>
      <protection hidden="1"/>
    </xf>
    <xf numFmtId="0" fontId="15" fillId="2" borderId="0" xfId="0" applyFont="1" applyFill="1" applyAlignment="1" applyProtection="1">
      <alignment vertical="center"/>
      <protection hidden="1"/>
    </xf>
    <xf numFmtId="0" fontId="6" fillId="2" borderId="0" xfId="0" applyFont="1" applyFill="1" applyProtection="1">
      <protection hidden="1"/>
    </xf>
    <xf numFmtId="0" fontId="19" fillId="0" borderId="0" xfId="0" applyFont="1" applyProtection="1">
      <protection hidden="1"/>
    </xf>
    <xf numFmtId="49" fontId="0" fillId="0" borderId="0" xfId="0" applyNumberFormat="1" applyProtection="1">
      <protection hidden="1"/>
    </xf>
    <xf numFmtId="0" fontId="0" fillId="0" borderId="0" xfId="0" applyAlignment="1" applyProtection="1">
      <alignment horizontal="left" vertical="center" wrapText="1"/>
      <protection hidden="1"/>
    </xf>
    <xf numFmtId="0" fontId="0" fillId="0" borderId="0" xfId="0" applyAlignment="1" applyProtection="1">
      <alignment horizontal="left" wrapText="1"/>
      <protection hidden="1"/>
    </xf>
    <xf numFmtId="0" fontId="0" fillId="0" borderId="0" xfId="0" applyAlignment="1" applyProtection="1">
      <alignment wrapText="1"/>
      <protection hidden="1"/>
    </xf>
    <xf numFmtId="0" fontId="15" fillId="0" borderId="0" xfId="0" applyFont="1" applyAlignment="1" applyProtection="1">
      <alignment vertical="center" wrapText="1"/>
      <protection hidden="1"/>
    </xf>
    <xf numFmtId="0" fontId="9" fillId="0" borderId="0" xfId="0" applyFont="1" applyAlignment="1" applyProtection="1">
      <alignment horizontal="left" vertical="center" wrapText="1" shrinkToFit="1"/>
      <protection hidden="1"/>
    </xf>
    <xf numFmtId="0" fontId="3" fillId="0" borderId="0" xfId="0" applyFont="1" applyAlignment="1" applyProtection="1">
      <alignment horizontal="left" wrapText="1" shrinkToFit="1"/>
      <protection hidden="1"/>
    </xf>
    <xf numFmtId="0" fontId="0" fillId="0" borderId="2" xfId="0" applyBorder="1" applyAlignment="1" applyProtection="1">
      <alignment vertical="center" wrapText="1"/>
      <protection hidden="1"/>
    </xf>
    <xf numFmtId="0" fontId="1" fillId="0" borderId="1" xfId="0" applyFont="1" applyBorder="1" applyAlignment="1" applyProtection="1">
      <alignment vertical="center" wrapText="1"/>
      <protection hidden="1"/>
    </xf>
    <xf numFmtId="0" fontId="0" fillId="0" borderId="1" xfId="0" applyBorder="1" applyAlignment="1" applyProtection="1">
      <alignment horizontal="left" vertical="center" wrapText="1" indent="1"/>
      <protection hidden="1"/>
    </xf>
    <xf numFmtId="0" fontId="1" fillId="0" borderId="4" xfId="0" applyFont="1" applyBorder="1" applyAlignment="1" applyProtection="1">
      <alignment horizontal="left" vertical="center" wrapText="1" indent="1"/>
      <protection hidden="1"/>
    </xf>
    <xf numFmtId="0" fontId="1" fillId="0" borderId="5" xfId="0" applyFont="1" applyBorder="1" applyAlignment="1" applyProtection="1">
      <alignment vertical="center" wrapText="1"/>
      <protection hidden="1"/>
    </xf>
    <xf numFmtId="0" fontId="11" fillId="0" borderId="0" xfId="0" applyFont="1" applyAlignment="1" applyProtection="1">
      <alignment vertical="center"/>
      <protection hidden="1"/>
    </xf>
    <xf numFmtId="0" fontId="9" fillId="0" borderId="0" xfId="0" applyFont="1" applyAlignment="1" applyProtection="1">
      <alignment horizontal="left" wrapText="1" shrinkToFit="1"/>
      <protection hidden="1"/>
    </xf>
    <xf numFmtId="0" fontId="9" fillId="0" borderId="0" xfId="0" applyFont="1" applyProtection="1">
      <protection hidden="1"/>
    </xf>
    <xf numFmtId="0" fontId="0" fillId="0" borderId="14" xfId="0" applyBorder="1" applyAlignment="1" applyProtection="1">
      <alignment horizontal="left" vertical="center" wrapText="1" indent="1"/>
      <protection hidden="1"/>
    </xf>
    <xf numFmtId="0" fontId="0" fillId="0" borderId="13" xfId="0" applyBorder="1" applyAlignment="1" applyProtection="1">
      <alignment horizontal="left" vertical="center" wrapText="1" indent="1"/>
      <protection hidden="1"/>
    </xf>
    <xf numFmtId="0" fontId="1" fillId="0" borderId="17" xfId="0" applyFont="1" applyBorder="1" applyAlignment="1" applyProtection="1">
      <alignment vertical="center" wrapText="1"/>
      <protection hidden="1"/>
    </xf>
    <xf numFmtId="0" fontId="13" fillId="0" borderId="17" xfId="0" applyFont="1" applyBorder="1" applyAlignment="1" applyProtection="1">
      <alignment horizontal="left" vertical="center" indent="1"/>
      <protection hidden="1"/>
    </xf>
    <xf numFmtId="0" fontId="13" fillId="0" borderId="17" xfId="0" applyFont="1" applyBorder="1" applyAlignment="1" applyProtection="1">
      <alignment horizontal="left" indent="1"/>
      <protection hidden="1"/>
    </xf>
    <xf numFmtId="0" fontId="14" fillId="0" borderId="17" xfId="0" applyFont="1" applyBorder="1" applyProtection="1">
      <protection hidden="1"/>
    </xf>
    <xf numFmtId="0" fontId="13" fillId="0" borderId="17" xfId="0" applyFont="1" applyBorder="1" applyAlignment="1" applyProtection="1">
      <alignment horizontal="left" wrapText="1" indent="1"/>
      <protection hidden="1"/>
    </xf>
    <xf numFmtId="0" fontId="9" fillId="0" borderId="17" xfId="0" applyFont="1" applyBorder="1" applyProtection="1">
      <protection hidden="1"/>
    </xf>
    <xf numFmtId="0" fontId="13" fillId="0" borderId="20" xfId="0" applyFont="1" applyBorder="1" applyAlignment="1" applyProtection="1">
      <alignment horizontal="left" indent="1"/>
      <protection hidden="1"/>
    </xf>
    <xf numFmtId="0" fontId="20" fillId="0" borderId="0" xfId="0" applyFont="1" applyProtection="1">
      <protection hidden="1"/>
    </xf>
    <xf numFmtId="0" fontId="3" fillId="0" borderId="0" xfId="0" applyFont="1" applyAlignment="1" applyProtection="1">
      <alignment wrapText="1"/>
      <protection hidden="1"/>
    </xf>
    <xf numFmtId="0" fontId="1" fillId="0" borderId="5" xfId="0" applyFont="1" applyBorder="1" applyAlignment="1" applyProtection="1">
      <alignment horizontal="left" vertical="center" wrapText="1" indent="1"/>
      <protection hidden="1"/>
    </xf>
    <xf numFmtId="0" fontId="11" fillId="0" borderId="0" xfId="0" applyFont="1" applyProtection="1">
      <protection hidden="1"/>
    </xf>
    <xf numFmtId="0" fontId="20" fillId="0" borderId="0" xfId="0" applyFont="1" applyAlignment="1" applyProtection="1">
      <alignment vertical="center" wrapText="1"/>
      <protection hidden="1"/>
    </xf>
    <xf numFmtId="0" fontId="0" fillId="0" borderId="0" xfId="0" applyProtection="1">
      <protection locked="0"/>
    </xf>
    <xf numFmtId="0" fontId="17" fillId="2" borderId="0" xfId="0" applyFont="1" applyFill="1" applyAlignment="1" applyProtection="1">
      <alignment vertical="top"/>
      <protection locked="0"/>
    </xf>
    <xf numFmtId="0" fontId="0" fillId="2" borderId="0" xfId="0" applyFill="1" applyProtection="1">
      <protection locked="0"/>
    </xf>
    <xf numFmtId="0" fontId="18" fillId="2" borderId="0" xfId="0" applyFont="1" applyFill="1" applyAlignment="1" applyProtection="1">
      <alignment vertical="top"/>
      <protection locked="0"/>
    </xf>
    <xf numFmtId="0" fontId="3" fillId="2" borderId="0" xfId="0" applyFont="1" applyFill="1" applyAlignment="1" applyProtection="1">
      <alignment vertical="top"/>
      <protection locked="0"/>
    </xf>
    <xf numFmtId="0" fontId="7" fillId="2" borderId="0" xfId="0" applyFont="1" applyFill="1" applyAlignment="1" applyProtection="1">
      <alignment vertical="top"/>
      <protection locked="0"/>
    </xf>
    <xf numFmtId="0" fontId="7" fillId="0" borderId="0" xfId="0" applyFont="1" applyAlignment="1" applyProtection="1">
      <alignment vertical="top"/>
      <protection locked="0"/>
    </xf>
    <xf numFmtId="0" fontId="8" fillId="0" borderId="0" xfId="0" applyFont="1" applyAlignment="1" applyProtection="1">
      <alignment vertical="top"/>
      <protection locked="0"/>
    </xf>
    <xf numFmtId="49" fontId="0" fillId="0" borderId="0" xfId="0" applyNumberFormat="1" applyProtection="1">
      <protection locked="0"/>
    </xf>
    <xf numFmtId="0" fontId="2" fillId="0" borderId="0" xfId="0" applyFont="1" applyAlignment="1" applyProtection="1">
      <alignment horizontal="left" vertical="center" indent="1"/>
      <protection locked="0"/>
    </xf>
    <xf numFmtId="0" fontId="3" fillId="0" borderId="0" xfId="0" applyFont="1" applyAlignment="1" applyProtection="1">
      <alignment horizontal="left" wrapText="1" shrinkToFit="1"/>
      <protection locked="0"/>
    </xf>
    <xf numFmtId="0" fontId="1" fillId="0" borderId="2" xfId="0" applyFont="1" applyBorder="1" applyAlignment="1" applyProtection="1">
      <alignment horizontal="center" vertical="center" wrapText="1"/>
      <protection locked="0"/>
    </xf>
    <xf numFmtId="3" fontId="0" fillId="0" borderId="1" xfId="0" applyNumberFormat="1" applyBorder="1" applyAlignment="1" applyProtection="1">
      <alignment horizontal="right" vertical="center" wrapText="1"/>
      <protection locked="0"/>
    </xf>
    <xf numFmtId="3" fontId="0" fillId="0" borderId="4" xfId="0" applyNumberFormat="1" applyBorder="1" applyAlignment="1" applyProtection="1">
      <alignment horizontal="right" vertical="center" wrapText="1"/>
      <protection locked="0"/>
    </xf>
    <xf numFmtId="3" fontId="0" fillId="0" borderId="14" xfId="0" applyNumberFormat="1" applyBorder="1" applyAlignment="1" applyProtection="1">
      <alignment horizontal="right" vertical="center" wrapText="1"/>
      <protection locked="0"/>
    </xf>
    <xf numFmtId="3" fontId="10" fillId="0" borderId="7" xfId="0" applyNumberFormat="1" applyFont="1" applyBorder="1" applyProtection="1">
      <protection locked="0"/>
    </xf>
    <xf numFmtId="3" fontId="10" fillId="0" borderId="27" xfId="0" applyNumberFormat="1" applyFont="1" applyBorder="1" applyProtection="1">
      <protection locked="0"/>
    </xf>
    <xf numFmtId="3" fontId="10" fillId="0" borderId="8" xfId="0" applyNumberFormat="1" applyFont="1" applyBorder="1" applyProtection="1">
      <protection locked="0"/>
    </xf>
    <xf numFmtId="3" fontId="10" fillId="0" borderId="9" xfId="0" applyNumberFormat="1" applyFont="1" applyBorder="1" applyProtection="1">
      <protection locked="0"/>
    </xf>
    <xf numFmtId="3" fontId="10" fillId="0" borderId="10" xfId="0" applyNumberFormat="1" applyFont="1" applyBorder="1" applyProtection="1">
      <protection locked="0"/>
    </xf>
    <xf numFmtId="3" fontId="1" fillId="0" borderId="4" xfId="0" applyNumberFormat="1" applyFont="1" applyBorder="1" applyAlignment="1" applyProtection="1">
      <alignment horizontal="right" vertical="center" wrapText="1"/>
      <protection locked="0"/>
    </xf>
    <xf numFmtId="3" fontId="1" fillId="0" borderId="26" xfId="0" applyNumberFormat="1" applyFont="1" applyBorder="1" applyAlignment="1" applyProtection="1">
      <alignment horizontal="right" vertical="center" wrapText="1"/>
      <protection locked="0"/>
    </xf>
    <xf numFmtId="3" fontId="1" fillId="0" borderId="5" xfId="0" applyNumberFormat="1" applyFont="1" applyBorder="1" applyAlignment="1" applyProtection="1">
      <alignment horizontal="right" vertical="center" wrapText="1"/>
      <protection locked="0"/>
    </xf>
    <xf numFmtId="0" fontId="0" fillId="0" borderId="6" xfId="0" applyBorder="1" applyProtection="1">
      <protection locked="0"/>
    </xf>
    <xf numFmtId="0" fontId="3" fillId="0" borderId="0" xfId="0" applyFont="1" applyAlignment="1" applyProtection="1">
      <alignment wrapText="1"/>
      <protection locked="0"/>
    </xf>
    <xf numFmtId="164" fontId="4" fillId="0" borderId="0" xfId="0" applyNumberFormat="1" applyFont="1" applyAlignment="1" applyProtection="1">
      <alignment horizontal="right"/>
      <protection locked="0"/>
    </xf>
    <xf numFmtId="0" fontId="1" fillId="0" borderId="15" xfId="0" applyFont="1" applyBorder="1" applyAlignment="1" applyProtection="1">
      <alignment horizontal="center" vertical="center" wrapText="1"/>
      <protection locked="0"/>
    </xf>
    <xf numFmtId="3" fontId="12" fillId="0" borderId="12" xfId="0" applyNumberFormat="1" applyFont="1" applyBorder="1" applyProtection="1">
      <protection locked="0"/>
    </xf>
    <xf numFmtId="3" fontId="0" fillId="0" borderId="12" xfId="0" applyNumberFormat="1" applyBorder="1" applyAlignment="1" applyProtection="1">
      <alignment vertical="center" wrapText="1"/>
      <protection locked="0"/>
    </xf>
    <xf numFmtId="3" fontId="0" fillId="0" borderId="12" xfId="0" applyNumberFormat="1" applyBorder="1" applyAlignment="1" applyProtection="1">
      <alignment horizontal="right" vertical="center" wrapText="1"/>
      <protection locked="0"/>
    </xf>
    <xf numFmtId="3" fontId="1" fillId="0" borderId="18" xfId="0" applyNumberFormat="1" applyFont="1" applyBorder="1" applyAlignment="1" applyProtection="1">
      <alignment horizontal="right" vertical="center" wrapText="1"/>
      <protection locked="0"/>
    </xf>
    <xf numFmtId="3" fontId="1" fillId="0" borderId="12" xfId="0" applyNumberFormat="1" applyFont="1" applyBorder="1" applyAlignment="1" applyProtection="1">
      <alignment horizontal="right" vertical="center" wrapText="1"/>
      <protection locked="0"/>
    </xf>
    <xf numFmtId="3" fontId="0" fillId="0" borderId="18" xfId="0" applyNumberFormat="1" applyBorder="1" applyAlignment="1" applyProtection="1">
      <alignment horizontal="right" wrapText="1"/>
      <protection locked="0"/>
    </xf>
    <xf numFmtId="3" fontId="0" fillId="0" borderId="12" xfId="0" applyNumberFormat="1" applyBorder="1" applyAlignment="1" applyProtection="1">
      <alignment horizontal="right" wrapText="1"/>
      <protection locked="0"/>
    </xf>
    <xf numFmtId="3" fontId="1" fillId="0" borderId="18" xfId="0" applyNumberFormat="1" applyFont="1" applyBorder="1" applyAlignment="1" applyProtection="1">
      <alignment horizontal="right"/>
      <protection locked="0"/>
    </xf>
    <xf numFmtId="3" fontId="1" fillId="0" borderId="12" xfId="0" applyNumberFormat="1" applyFont="1" applyBorder="1" applyAlignment="1" applyProtection="1">
      <alignment horizontal="right"/>
      <protection locked="0"/>
    </xf>
    <xf numFmtId="3" fontId="0" fillId="0" borderId="22" xfId="0" applyNumberFormat="1" applyBorder="1" applyAlignment="1" applyProtection="1">
      <alignment horizontal="right"/>
      <protection locked="0"/>
    </xf>
    <xf numFmtId="3" fontId="0" fillId="0" borderId="23" xfId="0" applyNumberFormat="1" applyBorder="1" applyAlignment="1" applyProtection="1">
      <alignment horizontal="right"/>
      <protection locked="0"/>
    </xf>
    <xf numFmtId="3" fontId="0" fillId="0" borderId="24" xfId="0" applyNumberFormat="1" applyBorder="1" applyAlignment="1" applyProtection="1">
      <alignment horizontal="right"/>
      <protection locked="0"/>
    </xf>
    <xf numFmtId="3" fontId="0" fillId="0" borderId="18" xfId="0" applyNumberFormat="1" applyBorder="1" applyAlignment="1" applyProtection="1">
      <alignment horizontal="right"/>
      <protection locked="0"/>
    </xf>
    <xf numFmtId="3" fontId="0" fillId="0" borderId="0" xfId="0" applyNumberFormat="1" applyProtection="1">
      <protection locked="0"/>
    </xf>
    <xf numFmtId="3" fontId="3" fillId="0" borderId="7" xfId="0" applyNumberFormat="1" applyFont="1" applyBorder="1" applyProtection="1">
      <protection locked="0"/>
    </xf>
    <xf numFmtId="3" fontId="3" fillId="0" borderId="27" xfId="0" applyNumberFormat="1" applyFont="1" applyBorder="1" applyAlignment="1" applyProtection="1">
      <alignment horizontal="right"/>
      <protection locked="0"/>
    </xf>
    <xf numFmtId="3" fontId="3" fillId="0" borderId="27" xfId="0" applyNumberFormat="1" applyFont="1" applyBorder="1" applyProtection="1">
      <protection locked="0"/>
    </xf>
    <xf numFmtId="3" fontId="3" fillId="0" borderId="8" xfId="0" applyNumberFormat="1" applyFont="1" applyBorder="1" applyProtection="1">
      <protection locked="0"/>
    </xf>
    <xf numFmtId="3" fontId="3" fillId="0" borderId="25" xfId="0" applyNumberFormat="1" applyFont="1" applyBorder="1" applyProtection="1">
      <protection locked="0"/>
    </xf>
    <xf numFmtId="3" fontId="10" fillId="0" borderId="27" xfId="0" applyNumberFormat="1" applyFont="1" applyBorder="1" applyAlignment="1" applyProtection="1">
      <alignment horizontal="right"/>
      <protection locked="0"/>
    </xf>
    <xf numFmtId="3" fontId="1" fillId="0" borderId="28" xfId="0" applyNumberFormat="1" applyFont="1" applyBorder="1" applyAlignment="1" applyProtection="1">
      <alignment horizontal="right" vertical="center" wrapText="1"/>
      <protection locked="0"/>
    </xf>
    <xf numFmtId="3" fontId="12" fillId="0" borderId="31" xfId="0" applyNumberFormat="1" applyFont="1" applyBorder="1" applyProtection="1">
      <protection locked="0"/>
    </xf>
    <xf numFmtId="3" fontId="12" fillId="0" borderId="32" xfId="0" applyNumberFormat="1" applyFont="1" applyBorder="1" applyProtection="1">
      <protection locked="0"/>
    </xf>
    <xf numFmtId="3" fontId="12" fillId="0" borderId="33" xfId="0" applyNumberFormat="1" applyFont="1" applyBorder="1" applyProtection="1">
      <protection locked="0"/>
    </xf>
    <xf numFmtId="3" fontId="10" fillId="0" borderId="34" xfId="0" applyNumberFormat="1" applyFont="1" applyBorder="1" applyProtection="1">
      <protection locked="0"/>
    </xf>
    <xf numFmtId="3" fontId="10" fillId="0" borderId="32" xfId="0" applyNumberFormat="1" applyFont="1" applyBorder="1" applyProtection="1">
      <protection locked="0"/>
    </xf>
    <xf numFmtId="3" fontId="10" fillId="0" borderId="33" xfId="0" applyNumberFormat="1" applyFont="1" applyBorder="1" applyProtection="1">
      <protection locked="0"/>
    </xf>
    <xf numFmtId="3" fontId="0" fillId="0" borderId="18" xfId="0" applyNumberForma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166" fontId="0" fillId="0" borderId="4" xfId="0" applyNumberFormat="1" applyBorder="1" applyAlignment="1" applyProtection="1">
      <alignment horizontal="right" vertical="center" wrapText="1"/>
      <protection locked="0"/>
    </xf>
    <xf numFmtId="166" fontId="10" fillId="0" borderId="10" xfId="0" applyNumberFormat="1" applyFont="1" applyBorder="1" applyProtection="1">
      <protection locked="0"/>
    </xf>
    <xf numFmtId="166" fontId="0" fillId="0" borderId="3" xfId="0" applyNumberFormat="1" applyBorder="1" applyAlignment="1" applyProtection="1">
      <alignment horizontal="right" vertical="center" wrapText="1"/>
      <protection locked="0"/>
    </xf>
    <xf numFmtId="0" fontId="1" fillId="0" borderId="0" xfId="0" applyFont="1" applyProtection="1">
      <protection locked="0"/>
    </xf>
    <xf numFmtId="0" fontId="0" fillId="3" borderId="0" xfId="0" applyFill="1"/>
    <xf numFmtId="3" fontId="3" fillId="0" borderId="12" xfId="0" applyNumberFormat="1" applyFont="1" applyBorder="1" applyAlignment="1" applyProtection="1">
      <alignment horizontal="right" wrapText="1"/>
      <protection locked="0"/>
    </xf>
    <xf numFmtId="3" fontId="0" fillId="0" borderId="19" xfId="0" applyNumberFormat="1" applyBorder="1" applyAlignment="1" applyProtection="1">
      <alignment horizontal="right" wrapText="1"/>
      <protection locked="0"/>
    </xf>
    <xf numFmtId="3" fontId="0" fillId="0" borderId="16" xfId="0" applyNumberFormat="1" applyBorder="1" applyAlignment="1" applyProtection="1">
      <alignment horizontal="right" wrapText="1"/>
      <protection locked="0"/>
    </xf>
    <xf numFmtId="0" fontId="1" fillId="0" borderId="35" xfId="0" applyFont="1" applyBorder="1" applyAlignment="1" applyProtection="1">
      <alignment horizontal="center" vertical="center" wrapText="1"/>
      <protection locked="0"/>
    </xf>
    <xf numFmtId="166" fontId="0" fillId="0" borderId="37" xfId="0" applyNumberFormat="1" applyBorder="1" applyAlignment="1" applyProtection="1">
      <alignment horizontal="right" vertical="center" wrapText="1"/>
      <protection locked="0"/>
    </xf>
    <xf numFmtId="166" fontId="0" fillId="0" borderId="38" xfId="0" applyNumberFormat="1" applyBorder="1" applyAlignment="1" applyProtection="1">
      <alignment horizontal="right" vertical="center" wrapText="1"/>
      <protection locked="0"/>
    </xf>
    <xf numFmtId="3" fontId="0" fillId="0" borderId="11" xfId="0" applyNumberFormat="1" applyBorder="1" applyAlignment="1" applyProtection="1">
      <alignment horizontal="right" vertical="center" wrapText="1"/>
      <protection locked="0"/>
    </xf>
    <xf numFmtId="3" fontId="0" fillId="0" borderId="39" xfId="0" applyNumberFormat="1" applyBorder="1" applyAlignment="1" applyProtection="1">
      <alignment horizontal="right" vertical="center" wrapText="1"/>
      <protection locked="0"/>
    </xf>
    <xf numFmtId="0" fontId="21" fillId="0" borderId="0" xfId="0" applyFont="1"/>
    <xf numFmtId="0" fontId="1" fillId="0" borderId="40" xfId="0" applyFont="1" applyBorder="1" applyAlignment="1" applyProtection="1">
      <alignment horizontal="center"/>
      <protection hidden="1"/>
    </xf>
    <xf numFmtId="165" fontId="0" fillId="0" borderId="41" xfId="0" applyNumberFormat="1" applyBorder="1" applyProtection="1">
      <protection locked="0"/>
    </xf>
    <xf numFmtId="165" fontId="0" fillId="0" borderId="41" xfId="0" applyNumberFormat="1" applyBorder="1" applyAlignment="1" applyProtection="1">
      <alignment horizontal="center"/>
      <protection locked="0"/>
    </xf>
    <xf numFmtId="165" fontId="0" fillId="0" borderId="29" xfId="0" applyNumberFormat="1" applyBorder="1" applyAlignment="1" applyProtection="1">
      <alignment horizontal="center"/>
      <protection locked="0"/>
    </xf>
    <xf numFmtId="165" fontId="3" fillId="0" borderId="30" xfId="0" applyNumberFormat="1" applyFont="1" applyBorder="1" applyAlignment="1" applyProtection="1">
      <alignment horizontal="center"/>
      <protection locked="0"/>
    </xf>
    <xf numFmtId="0" fontId="9" fillId="0" borderId="21" xfId="0" applyFont="1" applyBorder="1" applyAlignment="1" applyProtection="1">
      <alignment wrapText="1"/>
      <protection hidden="1"/>
    </xf>
    <xf numFmtId="3" fontId="0" fillId="0" borderId="42" xfId="0" applyNumberFormat="1" applyBorder="1" applyAlignment="1" applyProtection="1">
      <alignment horizontal="right" vertical="center" wrapText="1"/>
      <protection locked="0"/>
    </xf>
    <xf numFmtId="3" fontId="1" fillId="0" borderId="42" xfId="0" applyNumberFormat="1" applyFont="1" applyBorder="1" applyAlignment="1" applyProtection="1">
      <alignment horizontal="right" vertical="center" wrapText="1"/>
      <protection locked="0"/>
    </xf>
    <xf numFmtId="3" fontId="0" fillId="0" borderId="42" xfId="0" applyNumberFormat="1" applyBorder="1" applyAlignment="1" applyProtection="1">
      <alignment horizontal="right" wrapText="1"/>
      <protection locked="0"/>
    </xf>
    <xf numFmtId="3" fontId="1" fillId="0" borderId="42" xfId="0" applyNumberFormat="1" applyFont="1" applyBorder="1" applyAlignment="1" applyProtection="1">
      <alignment horizontal="right"/>
      <protection locked="0"/>
    </xf>
    <xf numFmtId="3" fontId="0" fillId="0" borderId="43" xfId="0" applyNumberFormat="1" applyBorder="1" applyAlignment="1" applyProtection="1">
      <alignment horizontal="right" wrapText="1"/>
      <protection locked="0"/>
    </xf>
    <xf numFmtId="0" fontId="0" fillId="0" borderId="49" xfId="0" applyBorder="1" applyProtection="1">
      <protection locked="0"/>
    </xf>
    <xf numFmtId="3" fontId="0" fillId="0" borderId="49" xfId="0" applyNumberFormat="1" applyBorder="1" applyAlignment="1" applyProtection="1">
      <alignment horizontal="right" vertical="center" wrapText="1"/>
      <protection locked="0"/>
    </xf>
    <xf numFmtId="167" fontId="0" fillId="0" borderId="49" xfId="1" applyNumberFormat="1" applyFont="1" applyBorder="1" applyProtection="1">
      <protection locked="0"/>
    </xf>
    <xf numFmtId="3" fontId="0" fillId="0" borderId="50" xfId="0" applyNumberFormat="1" applyBorder="1" applyAlignment="1" applyProtection="1">
      <alignment horizontal="right" vertical="center" wrapText="1"/>
      <protection locked="0"/>
    </xf>
    <xf numFmtId="167" fontId="0" fillId="0" borderId="51" xfId="1" applyNumberFormat="1" applyFont="1" applyBorder="1" applyProtection="1">
      <protection locked="0"/>
    </xf>
    <xf numFmtId="0" fontId="0" fillId="0" borderId="52" xfId="0" applyBorder="1" applyProtection="1">
      <protection locked="0"/>
    </xf>
    <xf numFmtId="0" fontId="0" fillId="0" borderId="51" xfId="0" applyBorder="1" applyProtection="1">
      <protection locked="0"/>
    </xf>
    <xf numFmtId="167" fontId="0" fillId="0" borderId="52" xfId="1" applyNumberFormat="1" applyFont="1" applyBorder="1" applyProtection="1">
      <protection locked="0"/>
    </xf>
    <xf numFmtId="167" fontId="0" fillId="0" borderId="53" xfId="1" applyNumberFormat="1" applyFont="1" applyBorder="1" applyProtection="1">
      <protection locked="0"/>
    </xf>
    <xf numFmtId="0" fontId="0" fillId="0" borderId="54" xfId="0" applyBorder="1" applyProtection="1">
      <protection locked="0"/>
    </xf>
    <xf numFmtId="0" fontId="0" fillId="0" borderId="55" xfId="0" applyBorder="1" applyProtection="1">
      <protection locked="0"/>
    </xf>
    <xf numFmtId="0" fontId="0" fillId="0" borderId="56" xfId="0" applyBorder="1" applyProtection="1">
      <protection locked="0"/>
    </xf>
    <xf numFmtId="167" fontId="0" fillId="0" borderId="57" xfId="1" applyNumberFormat="1" applyFont="1" applyBorder="1" applyProtection="1">
      <protection locked="0"/>
    </xf>
    <xf numFmtId="0" fontId="1" fillId="0" borderId="36" xfId="0" applyFont="1" applyBorder="1" applyAlignment="1" applyProtection="1">
      <alignment horizontal="center" vertical="center"/>
      <protection locked="0"/>
    </xf>
    <xf numFmtId="167" fontId="0" fillId="0" borderId="58" xfId="1" applyNumberFormat="1" applyFont="1" applyBorder="1" applyProtection="1">
      <protection locked="0"/>
    </xf>
    <xf numFmtId="0" fontId="1" fillId="0" borderId="59" xfId="0" applyFont="1" applyBorder="1" applyAlignment="1" applyProtection="1">
      <alignment horizontal="center" vertical="center"/>
      <protection locked="0"/>
    </xf>
    <xf numFmtId="0" fontId="0" fillId="0" borderId="60" xfId="0" applyBorder="1" applyProtection="1">
      <protection locked="0"/>
    </xf>
    <xf numFmtId="3" fontId="0" fillId="0" borderId="60" xfId="0" applyNumberFormat="1" applyBorder="1" applyAlignment="1" applyProtection="1">
      <alignment horizontal="right" vertical="center" wrapText="1"/>
      <protection locked="0"/>
    </xf>
    <xf numFmtId="167" fontId="0" fillId="0" borderId="60" xfId="1" applyNumberFormat="1" applyFont="1" applyBorder="1" applyProtection="1">
      <protection locked="0"/>
    </xf>
    <xf numFmtId="167" fontId="0" fillId="0" borderId="61" xfId="1" applyNumberFormat="1" applyFont="1" applyBorder="1" applyProtection="1">
      <protection locked="0"/>
    </xf>
    <xf numFmtId="167" fontId="0" fillId="0" borderId="62" xfId="1" applyNumberFormat="1" applyFont="1" applyBorder="1" applyProtection="1">
      <protection locked="0"/>
    </xf>
    <xf numFmtId="167" fontId="0" fillId="0" borderId="48" xfId="1" applyNumberFormat="1" applyFont="1" applyBorder="1" applyProtection="1">
      <protection locked="0"/>
    </xf>
    <xf numFmtId="0" fontId="1" fillId="0" borderId="63" xfId="0" applyFont="1" applyBorder="1" applyAlignment="1" applyProtection="1">
      <alignment horizontal="center" vertical="center"/>
      <protection locked="0"/>
    </xf>
    <xf numFmtId="0" fontId="0" fillId="0" borderId="64" xfId="0" applyBorder="1" applyProtection="1">
      <protection locked="0"/>
    </xf>
    <xf numFmtId="3" fontId="0" fillId="0" borderId="64" xfId="0" applyNumberFormat="1" applyBorder="1" applyAlignment="1" applyProtection="1">
      <alignment horizontal="right" vertical="center" wrapText="1"/>
      <protection locked="0"/>
    </xf>
    <xf numFmtId="167" fontId="0" fillId="0" borderId="64" xfId="1" applyNumberFormat="1" applyFont="1" applyBorder="1" applyProtection="1">
      <protection locked="0"/>
    </xf>
    <xf numFmtId="167" fontId="0" fillId="0" borderId="65" xfId="1" applyNumberFormat="1" applyFont="1" applyBorder="1" applyProtection="1">
      <protection locked="0"/>
    </xf>
    <xf numFmtId="167" fontId="0" fillId="0" borderId="66" xfId="1" applyNumberFormat="1" applyFont="1" applyBorder="1" applyProtection="1">
      <protection locked="0"/>
    </xf>
    <xf numFmtId="167" fontId="0" fillId="0" borderId="67" xfId="1" applyNumberFormat="1" applyFont="1" applyBorder="1" applyProtection="1">
      <protection locked="0"/>
    </xf>
    <xf numFmtId="3" fontId="12" fillId="0" borderId="36" xfId="0" applyNumberFormat="1" applyFont="1" applyBorder="1" applyProtection="1">
      <protection locked="0"/>
    </xf>
    <xf numFmtId="3" fontId="1" fillId="0" borderId="11" xfId="0" applyNumberFormat="1" applyFont="1" applyBorder="1" applyAlignment="1" applyProtection="1">
      <alignment horizontal="right" vertical="center" wrapText="1"/>
      <protection locked="0"/>
    </xf>
    <xf numFmtId="3" fontId="1" fillId="0" borderId="39" xfId="0" applyNumberFormat="1" applyFont="1" applyBorder="1" applyAlignment="1" applyProtection="1">
      <alignment horizontal="right" vertical="center" wrapText="1"/>
      <protection locked="0"/>
    </xf>
    <xf numFmtId="0" fontId="1" fillId="0" borderId="68" xfId="0" applyFont="1" applyBorder="1" applyAlignment="1" applyProtection="1">
      <alignment horizontal="center" vertical="center"/>
      <protection locked="0"/>
    </xf>
    <xf numFmtId="0" fontId="0" fillId="0" borderId="69" xfId="0" applyBorder="1" applyProtection="1">
      <protection locked="0"/>
    </xf>
    <xf numFmtId="3" fontId="0" fillId="0" borderId="69" xfId="0" applyNumberFormat="1" applyBorder="1" applyAlignment="1" applyProtection="1">
      <alignment horizontal="right" vertical="center" wrapText="1"/>
      <protection locked="0"/>
    </xf>
    <xf numFmtId="167" fontId="0" fillId="0" borderId="69" xfId="1" applyNumberFormat="1" applyFont="1" applyBorder="1" applyProtection="1">
      <protection locked="0"/>
    </xf>
    <xf numFmtId="167" fontId="0" fillId="0" borderId="70" xfId="1" applyNumberFormat="1" applyFont="1" applyBorder="1" applyProtection="1">
      <protection locked="0"/>
    </xf>
    <xf numFmtId="167" fontId="0" fillId="0" borderId="71" xfId="1" applyNumberFormat="1" applyFont="1" applyBorder="1" applyProtection="1">
      <protection locked="0"/>
    </xf>
    <xf numFmtId="167" fontId="0" fillId="0" borderId="72" xfId="1" applyNumberFormat="1" applyFont="1" applyBorder="1" applyProtection="1">
      <protection locked="0"/>
    </xf>
    <xf numFmtId="167" fontId="0" fillId="0" borderId="49" xfId="1" applyNumberFormat="1" applyFont="1" applyFill="1" applyBorder="1" applyProtection="1">
      <protection locked="0"/>
    </xf>
    <xf numFmtId="167" fontId="0" fillId="0" borderId="49" xfId="1" quotePrefix="1" applyNumberFormat="1" applyFont="1" applyBorder="1" applyAlignment="1" applyProtection="1">
      <alignment horizontal="right"/>
      <protection locked="0"/>
    </xf>
    <xf numFmtId="0" fontId="0" fillId="0" borderId="0" xfId="0" applyAlignment="1">
      <alignment vertical="top" wrapText="1"/>
    </xf>
    <xf numFmtId="49" fontId="0" fillId="0" borderId="0" xfId="0" applyNumberFormat="1" applyAlignment="1">
      <alignment vertical="top" wrapText="1"/>
    </xf>
    <xf numFmtId="0" fontId="0" fillId="0" borderId="0" xfId="0" applyAlignment="1">
      <alignment wrapText="1"/>
    </xf>
    <xf numFmtId="0" fontId="11" fillId="0" borderId="0" xfId="0" applyFont="1" applyAlignment="1" applyProtection="1">
      <alignment vertical="center" wrapText="1"/>
      <protection hidden="1"/>
    </xf>
    <xf numFmtId="0" fontId="20" fillId="0" borderId="0" xfId="0" applyFont="1" applyProtection="1">
      <protection locked="0"/>
    </xf>
    <xf numFmtId="0" fontId="20" fillId="0" borderId="0" xfId="0" applyFont="1" applyAlignment="1" applyProtection="1">
      <alignment vertical="top" wrapText="1"/>
      <protection locked="0"/>
    </xf>
    <xf numFmtId="0" fontId="1" fillId="0" borderId="47" xfId="0" applyFont="1" applyBorder="1" applyAlignment="1" applyProtection="1">
      <alignment horizontal="center"/>
      <protection locked="0"/>
    </xf>
    <xf numFmtId="0" fontId="0" fillId="0" borderId="44" xfId="0" applyBorder="1" applyProtection="1">
      <protection locked="0"/>
    </xf>
    <xf numFmtId="167" fontId="0" fillId="0" borderId="52" xfId="1" applyNumberFormat="1" applyFont="1" applyFill="1" applyBorder="1" applyProtection="1">
      <protection locked="0"/>
    </xf>
    <xf numFmtId="3" fontId="0" fillId="0" borderId="74" xfId="0" applyNumberFormat="1" applyBorder="1" applyAlignment="1" applyProtection="1">
      <alignment horizontal="right" vertical="center" wrapText="1"/>
      <protection locked="0"/>
    </xf>
    <xf numFmtId="3" fontId="0" fillId="0" borderId="73" xfId="0" applyNumberFormat="1" applyBorder="1" applyAlignment="1" applyProtection="1">
      <alignment horizontal="right" vertical="center" wrapText="1"/>
      <protection locked="0"/>
    </xf>
    <xf numFmtId="0" fontId="15" fillId="2" borderId="0" xfId="0" applyFont="1" applyFill="1" applyAlignment="1" applyProtection="1">
      <alignment horizontal="left" vertical="center"/>
      <protection hidden="1"/>
    </xf>
    <xf numFmtId="3" fontId="0" fillId="0" borderId="45" xfId="0" applyNumberFormat="1" applyBorder="1" applyProtection="1">
      <protection locked="0"/>
    </xf>
    <xf numFmtId="3" fontId="1" fillId="0" borderId="46" xfId="0" applyNumberFormat="1" applyFont="1" applyBorder="1" applyProtection="1">
      <protection locked="0"/>
    </xf>
  </cellXfs>
  <cellStyles count="2">
    <cellStyle name="Milliers" xfId="1" builtinId="3"/>
    <cellStyle name="Normal" xfId="0" builtinId="0"/>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Lines="4" dropStyle="combo" dx="16" fmlaLink="desc!$B$1" fmlaRange="desc!$D$1:$D$4" noThreeD="1" sel="3"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xdr:twoCellAnchor>
    <xdr:from>
      <xdr:col>13</xdr:col>
      <xdr:colOff>236220</xdr:colOff>
      <xdr:row>1</xdr:row>
      <xdr:rowOff>7620</xdr:rowOff>
    </xdr:from>
    <xdr:to>
      <xdr:col>17</xdr:col>
      <xdr:colOff>784860</xdr:colOff>
      <xdr:row>4</xdr:row>
      <xdr:rowOff>121920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10126980" y="175260"/>
          <a:ext cx="3718560" cy="61722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381000</xdr:colOff>
          <xdr:row>7</xdr:row>
          <xdr:rowOff>95250</xdr:rowOff>
        </xdr:from>
        <xdr:to>
          <xdr:col>6</xdr:col>
          <xdr:colOff>19050</xdr:colOff>
          <xdr:row>8</xdr:row>
          <xdr:rowOff>133350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716280</xdr:colOff>
      <xdr:row>0</xdr:row>
      <xdr:rowOff>121920</xdr:rowOff>
    </xdr:from>
    <xdr:to>
      <xdr:col>2</xdr:col>
      <xdr:colOff>266700</xdr:colOff>
      <xdr:row>10</xdr:row>
      <xdr:rowOff>53340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716280" y="121920"/>
          <a:ext cx="5036820" cy="4053840"/>
        </a:xfrm>
        <a:prstGeom prst="rect">
          <a:avLst/>
        </a:prstGeom>
        <a:noFill/>
        <a:ln w="9525">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BAKOM">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1E21A"/>
      </a:accent4>
      <a:accent5>
        <a:srgbClr val="E1AE3A"/>
      </a:accent5>
      <a:accent6>
        <a:srgbClr val="BB006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6:L23"/>
  <sheetViews>
    <sheetView showGridLines="0" showRowColHeaders="0" tabSelected="1" zoomScaleNormal="100" workbookViewId="0">
      <selection activeCell="B130" sqref="B130"/>
    </sheetView>
  </sheetViews>
  <sheetFormatPr baseColWidth="10" defaultColWidth="11.42578125" defaultRowHeight="12.75" x14ac:dyDescent="0.2"/>
  <cols>
    <col min="1" max="1" width="4.28515625" style="44" customWidth="1"/>
    <col min="2" max="2" width="8" style="44" customWidth="1"/>
    <col min="3" max="3" width="4.28515625" style="44" customWidth="1"/>
    <col min="4" max="7" width="11.42578125" style="44"/>
    <col min="8" max="8" width="2.7109375" style="44" customWidth="1"/>
    <col min="9" max="16384" width="11.42578125" style="44"/>
  </cols>
  <sheetData>
    <row r="6" spans="1:12" ht="15.75" customHeight="1" x14ac:dyDescent="0.2"/>
    <row r="7" spans="1:12" ht="12" customHeight="1" x14ac:dyDescent="0.2">
      <c r="B7" s="45" t="s">
        <v>26</v>
      </c>
      <c r="C7" s="46"/>
      <c r="D7" s="46"/>
      <c r="E7" s="46"/>
      <c r="F7" s="46"/>
    </row>
    <row r="8" spans="1:12" ht="12" customHeight="1" x14ac:dyDescent="0.2">
      <c r="B8" s="45" t="s">
        <v>27</v>
      </c>
      <c r="C8" s="46"/>
      <c r="D8" s="46"/>
      <c r="E8" s="46"/>
      <c r="F8" s="46"/>
    </row>
    <row r="9" spans="1:12" ht="12" customHeight="1" x14ac:dyDescent="0.2">
      <c r="B9" s="45" t="s">
        <v>28</v>
      </c>
      <c r="C9" s="46"/>
      <c r="D9" s="46"/>
      <c r="E9" s="46"/>
      <c r="F9" s="46"/>
    </row>
    <row r="10" spans="1:12" ht="12" customHeight="1" x14ac:dyDescent="0.2">
      <c r="B10" s="47" t="s">
        <v>29</v>
      </c>
      <c r="C10" s="46"/>
      <c r="D10" s="46"/>
      <c r="E10" s="46"/>
      <c r="F10" s="46"/>
    </row>
    <row r="11" spans="1:12" x14ac:dyDescent="0.2">
      <c r="B11" s="48"/>
      <c r="C11" s="46"/>
      <c r="D11" s="46"/>
      <c r="E11" s="46"/>
      <c r="F11" s="46"/>
    </row>
    <row r="12" spans="1:12" x14ac:dyDescent="0.2">
      <c r="B12" s="48"/>
      <c r="C12" s="46"/>
      <c r="D12" s="46"/>
      <c r="E12" s="46"/>
      <c r="F12" s="46"/>
    </row>
    <row r="13" spans="1:12" ht="18" x14ac:dyDescent="0.2">
      <c r="B13" s="5" t="str">
        <f>IF(desc!$B$1=1,desc!$A$6,IF(desc!$B$1=2,desc!$B$6,IF(desc!$B$1=3,desc!$C$6,desc!$D$6)))</f>
        <v xml:space="preserve">L'infrastruttura della rete fissa </v>
      </c>
      <c r="C13" s="6"/>
      <c r="D13" s="7"/>
      <c r="E13" s="7"/>
      <c r="F13" s="7"/>
      <c r="G13" s="7"/>
      <c r="H13" s="7"/>
      <c r="I13" s="7"/>
      <c r="J13" s="7"/>
      <c r="K13" s="8"/>
      <c r="L13" s="7"/>
    </row>
    <row r="14" spans="1:12" x14ac:dyDescent="0.2">
      <c r="B14" s="7"/>
      <c r="C14" s="6"/>
      <c r="D14" s="7"/>
      <c r="E14" s="7"/>
      <c r="F14" s="7"/>
      <c r="G14" s="7"/>
      <c r="H14" s="7"/>
      <c r="I14" s="7"/>
      <c r="J14" s="7"/>
      <c r="K14" s="7"/>
      <c r="L14" s="7"/>
    </row>
    <row r="15" spans="1:12" ht="15.75" x14ac:dyDescent="0.2">
      <c r="A15" s="46"/>
      <c r="B15" s="9"/>
      <c r="C15" s="10" t="str">
        <f>IF(desc!$B$1=1,desc!$A$7,IF(desc!$B$1=2,desc!$B$7,IF(desc!$B$1=3,desc!$C$7,desc!$D$7)))</f>
        <v>1. Collegamenti</v>
      </c>
      <c r="D15" s="10"/>
      <c r="E15" s="8"/>
      <c r="F15" s="8"/>
      <c r="G15" s="8"/>
      <c r="H15" s="8"/>
      <c r="I15" s="8"/>
      <c r="J15" s="8"/>
      <c r="K15" s="8"/>
      <c r="L15" s="7"/>
    </row>
    <row r="16" spans="1:12" ht="15.75" customHeight="1" x14ac:dyDescent="0.2">
      <c r="A16" s="46"/>
      <c r="B16" s="8"/>
      <c r="C16" s="11"/>
      <c r="D16" s="177" t="str">
        <f>IF(desc!$B$1=1,desc!$A$8,IF(desc!$B$1=2,desc!$B$8,IF(desc!$B$1=3,desc!$C$8,desc!$D$8)))</f>
        <v>1.1 Numero di collegamenti ISDN+PSTN esercitati e numero di linee di accesso (IF1)</v>
      </c>
      <c r="E16" s="177"/>
      <c r="F16" s="177"/>
      <c r="G16" s="177"/>
      <c r="H16" s="177"/>
      <c r="I16" s="177"/>
      <c r="J16" s="177"/>
      <c r="K16" s="177"/>
      <c r="L16" s="177"/>
    </row>
    <row r="17" spans="1:12" ht="15.75" customHeight="1" x14ac:dyDescent="0.2">
      <c r="A17" s="46"/>
      <c r="B17" s="8"/>
      <c r="C17" s="11"/>
      <c r="D17" s="12" t="str">
        <f>IF(desc!$B$1=1,desc!$A$9,IF(desc!$B$1=2,desc!$B$9,IF(desc!$B$1=3,desc!$C$9,desc!$D$9)))</f>
        <v xml:space="preserve">1.2 Altri collegamenti esercitati dai FST (IF2) </v>
      </c>
      <c r="E17" s="12"/>
      <c r="F17" s="12"/>
      <c r="G17" s="12"/>
      <c r="H17" s="12"/>
      <c r="I17" s="12"/>
      <c r="J17" s="8"/>
      <c r="K17" s="8"/>
      <c r="L17" s="7"/>
    </row>
    <row r="18" spans="1:12" ht="20.65" customHeight="1" x14ac:dyDescent="0.25">
      <c r="A18" s="46"/>
      <c r="B18" s="8"/>
      <c r="C18" s="13" t="str">
        <f>IF(desc!$B$1=1,desc!$A$10,IF(desc!$B$1=2,desc!$B$10,IF(desc!$B$1=3,desc!$C$10,desc!$D$10)))</f>
        <v>2. Publiphone</v>
      </c>
      <c r="D18" s="8"/>
      <c r="E18" s="8"/>
      <c r="F18" s="8"/>
      <c r="G18" s="8"/>
      <c r="H18" s="8"/>
      <c r="I18" s="8"/>
      <c r="J18" s="8"/>
      <c r="K18" s="8"/>
      <c r="L18" s="7"/>
    </row>
    <row r="19" spans="1:12" ht="15.75" customHeight="1" x14ac:dyDescent="0.2">
      <c r="A19" s="46"/>
      <c r="B19" s="8"/>
      <c r="C19" s="8"/>
      <c r="D19" s="12" t="str">
        <f>IF(desc!$B$1=1,desc!$A$11,IF(desc!$B$1=2,desc!$B$11,IF(desc!$B$1=3,desc!$C$11,desc!$D$11)))</f>
        <v>2.1 Numero di Publifon pubblici e privati (IF3)</v>
      </c>
      <c r="E19" s="12"/>
      <c r="F19" s="12"/>
      <c r="G19" s="12"/>
      <c r="H19" s="12"/>
      <c r="I19" s="12"/>
      <c r="J19" s="8"/>
      <c r="K19" s="8"/>
      <c r="L19" s="7"/>
    </row>
    <row r="20" spans="1:12" ht="14.25" x14ac:dyDescent="0.2">
      <c r="A20" s="46"/>
      <c r="B20" s="49"/>
      <c r="C20" s="46"/>
      <c r="D20" s="46"/>
      <c r="E20" s="46"/>
      <c r="F20" s="46"/>
      <c r="G20" s="46"/>
      <c r="H20" s="46"/>
      <c r="I20" s="46"/>
      <c r="J20" s="46"/>
      <c r="K20" s="46"/>
    </row>
    <row r="21" spans="1:12" ht="14.25" x14ac:dyDescent="0.2">
      <c r="A21" s="46"/>
      <c r="B21" s="49"/>
      <c r="C21" s="46"/>
      <c r="D21" s="46"/>
      <c r="E21" s="46"/>
      <c r="F21" s="46"/>
      <c r="G21" s="46"/>
      <c r="H21" s="46"/>
      <c r="I21" s="46"/>
      <c r="J21" s="46"/>
      <c r="K21" s="46"/>
    </row>
    <row r="22" spans="1:12" ht="14.25" x14ac:dyDescent="0.2">
      <c r="B22" s="50"/>
    </row>
    <row r="23" spans="1:12" ht="14.25" x14ac:dyDescent="0.2">
      <c r="B23" s="51"/>
    </row>
  </sheetData>
  <sheetProtection sheet="1" formatCells="0" formatColumns="0" formatRows="0" insertColumns="0" insertRows="0" insertHyperlinks="0" deleteColumns="0" deleteRows="0" sort="0" autoFilter="0" pivotTables="0"/>
  <mergeCells count="1">
    <mergeCell ref="D16:L16"/>
  </mergeCells>
  <hyperlinks>
    <hyperlink ref="D16" location="Tab_IF1!A1" display="1.1 Nombre de raccordements RTPC+RNIS déployés et nombre de lignes d'accès (IF1)" xr:uid="{00000000-0004-0000-0000-000000000000}"/>
    <hyperlink ref="D17:I17" location="Tab_IF2!A1" display="1.2 Autres raccordements déployés par les FST (IF2)" xr:uid="{00000000-0004-0000-0000-000001000000}"/>
    <hyperlink ref="D19:H19" location="Tab_IF3!A1" display="2.1 Nombre de publiphones publics et privés (IF3)" xr:uid="{00000000-0004-0000-0000-000002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381000</xdr:colOff>
                    <xdr:row>7</xdr:row>
                    <xdr:rowOff>95250</xdr:rowOff>
                  </from>
                  <to>
                    <xdr:col>6</xdr:col>
                    <xdr:colOff>19050</xdr:colOff>
                    <xdr:row>8</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2:F16"/>
  <sheetViews>
    <sheetView showGridLines="0" zoomScaleNormal="100" workbookViewId="0">
      <selection activeCell="B93" sqref="B93"/>
    </sheetView>
  </sheetViews>
  <sheetFormatPr baseColWidth="10" defaultColWidth="11.42578125" defaultRowHeight="12.75" x14ac:dyDescent="0.2"/>
  <cols>
    <col min="1" max="1" width="11.42578125" style="44"/>
    <col min="2" max="2" width="68.42578125" style="44" customWidth="1"/>
    <col min="3" max="16384" width="11.42578125" style="44"/>
  </cols>
  <sheetData>
    <row r="2" spans="2:6" ht="15" x14ac:dyDescent="0.25">
      <c r="B2" s="14" t="str">
        <f xml:space="preserve"> IF(desc!$B$1=1,desc!$A$12,IF(desc!$B$1=2,desc!$B$12,IF(desc!$B$1=3,desc!$C$12,desc!$D$12)))</f>
        <v>Collegamenti</v>
      </c>
    </row>
    <row r="3" spans="2:6" x14ac:dyDescent="0.2">
      <c r="B3" s="15"/>
    </row>
    <row r="4" spans="2:6" ht="53.65" customHeight="1" x14ac:dyDescent="0.2">
      <c r="B4" s="16" t="str">
        <f xml:space="preserve"> IF(desc!$B$1=1,desc!$A$13,IF(desc!$B$1=2,desc!$B$13,IF(desc!$B$1=3,desc!$C$13,desc!$D$13)))</f>
        <v>Un collegamento è il punto di connessione fisico (di un utente o di un FST) che permette di accedere alla rete di un FST (o altri FST) e pertanto di fruire dei servizi offerti da questi FST. Tre tipi di collegamento sono presi in considerazione nella tabella IF1:</v>
      </c>
    </row>
    <row r="5" spans="2:6" ht="53.25" customHeight="1" x14ac:dyDescent="0.2">
      <c r="B5" s="17" t="str">
        <f>IF(desc!$B$1=1,desc!$A$14,IF(desc!$B$1=2,desc!$B$14,IF(desc!$B$1=3,desc!$C$14,desc!$D$14)))</f>
        <v>- PSTN (rete telefonica pubblica commutata): rete telefonica commutata e analogica con un'ampiezza di banda di 3.1 kHz (in opposizione alla rete digitale ISDN);</v>
      </c>
    </row>
    <row r="6" spans="2:6" ht="37.9" customHeight="1" x14ac:dyDescent="0.2">
      <c r="B6" s="16" t="str">
        <f>IF(desc!$B$1=1,desc!$A$15,IF(desc!$B$1=2,desc!$B$15,IF(desc!$B$1=3,desc!$C$15,desc!$D$15)))</f>
        <v>- Collegamento di base alla rete ISDN BA (Basic rate Access): collegamento telefonico a due canali, entrambi di 64 kbit/s (2 canali B per la voce e i dati) e un canale di 16 kbit/s (canale D, per la segnalazione e i dati);</v>
      </c>
    </row>
    <row r="7" spans="2:6" ht="38.25" x14ac:dyDescent="0.2">
      <c r="B7" s="16" t="str">
        <f>IF(desc!$B$1=1,desc!$A$16,IF(desc!$B$1=2,desc!$B$16,IF(desc!$B$1=3,desc!$C$16,desc!$D$16)))</f>
        <v>- Collegamenti primari alla rete ISDN PRA (Primary Rate Access): collegamento telefonico di 2 Mbit/s, ossia l'equivalente di 30 canali B (64 kbit/s ciascuno);</v>
      </c>
    </row>
    <row r="8" spans="2:6" ht="110.65" customHeight="1" x14ac:dyDescent="0.2">
      <c r="B8" s="18" t="str">
        <f>IF(desc!$B$1=1,desc!$A$17,IF(desc!$B$1=2,desc!$B$17,IF(desc!$B$1=3,desc!$C$17,desc!$D$17)))</f>
        <v>La tabella IF1 riporta il numero di collegamenti esercitati e il numero delle linee d'accesso. A tale riguardo occorre sottolineare che il numero di linee di accesso (in inglese access channel) alla rete telefonica rispecchia il numero di canali analogici e digitali potenzialmente disponibili. A differenza del numero di collegamenti, questo indicatore si basa sul numero totale dei canali ISDN potenzialmente disponibili su una linea. Un collegamento ISDN BA dispone potenzialmente di due canali mentre un collegamento ISDN PRA di 30.</v>
      </c>
      <c r="F8" s="18"/>
    </row>
    <row r="9" spans="2:6" ht="50.45" customHeight="1" x14ac:dyDescent="0.2">
      <c r="B9" s="18" t="str">
        <f>IF(desc!$B$1=1,desc!$A$18,IF(desc!$B$1=2,desc!$B$18,IF(desc!$B$1=3,desc!$C$18,desc!$D$18)))</f>
        <v>Poiché i servizi menzionati nelle tabelle IF1 e IF3 sono obsoleti, non raccogliamo più i dati nella tabella IF1 dal 2018 e nella tabella IF3 dal 2019.</v>
      </c>
    </row>
    <row r="10" spans="2:6" ht="23.25" customHeight="1" x14ac:dyDescent="0.2">
      <c r="B10" s="18" t="str">
        <f>IF(desc!$B$1=1,desc!$A$19,IF(desc!$B$1=2,desc!$B$19,IF(desc!$B$1=3,desc!$C$19,desc!$D$19)))</f>
        <v>Dal 2023, la tabella IF4 mostra i collegamenti inattivi.</v>
      </c>
    </row>
    <row r="11" spans="2:6" x14ac:dyDescent="0.2">
      <c r="B11" s="52"/>
    </row>
    <row r="12" spans="2:6" x14ac:dyDescent="0.2">
      <c r="B12" s="52"/>
    </row>
    <row r="13" spans="2:6" x14ac:dyDescent="0.2">
      <c r="B13" s="52"/>
    </row>
    <row r="14" spans="2:6" x14ac:dyDescent="0.2">
      <c r="B14" s="52"/>
    </row>
    <row r="15" spans="2:6" x14ac:dyDescent="0.2">
      <c r="B15" s="52"/>
    </row>
    <row r="16" spans="2:6" x14ac:dyDescent="0.2">
      <c r="B16" s="52"/>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CE33"/>
  <sheetViews>
    <sheetView showGridLines="0" zoomScaleNormal="100" workbookViewId="0">
      <pane xSplit="1" ySplit="4" topLeftCell="AD5" activePane="bottomRight" state="frozen"/>
      <selection pane="topRight" activeCell="B1" sqref="B1"/>
      <selection pane="bottomLeft" activeCell="A7" sqref="A7"/>
      <selection pane="bottomRight" activeCell="A76" sqref="A76"/>
    </sheetView>
  </sheetViews>
  <sheetFormatPr baseColWidth="10" defaultColWidth="11.42578125" defaultRowHeight="12.75" x14ac:dyDescent="0.2"/>
  <cols>
    <col min="1" max="1" width="56" style="44" customWidth="1"/>
    <col min="2" max="16384" width="11.42578125" style="44"/>
  </cols>
  <sheetData>
    <row r="1" spans="1:83" ht="21" customHeight="1" x14ac:dyDescent="0.2">
      <c r="A1" s="19" t="str">
        <f>IF(desc!$B$1=1,desc!$A$20,IF(desc!$B$1=2,desc!$B$20,IF(desc!$B$1=3,desc!$C$20,desc!$D$20)))</f>
        <v>Tabella IF1: Collegamenti</v>
      </c>
      <c r="B1" s="53"/>
      <c r="C1" s="53"/>
      <c r="D1" s="53"/>
      <c r="E1" s="53"/>
      <c r="F1" s="53"/>
      <c r="G1" s="53"/>
    </row>
    <row r="2" spans="1:83" ht="24.75" customHeight="1" x14ac:dyDescent="0.2">
      <c r="A2" s="20" t="str">
        <f>IF(desc!$B$1=1,desc!$A$21,IF(desc!$B$1=2,desc!$B$21,IF(desc!$B$1=3,desc!$C$21,desc!$D$21)))</f>
        <v>Numero di collegamenti ISDN+PSTN esercitati                    (proprietà del FST) e numero di linee di accesso</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row>
    <row r="3" spans="1:83" ht="4.9000000000000004" customHeight="1" x14ac:dyDescent="0.2">
      <c r="A3" s="21"/>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row>
    <row r="4" spans="1:83" x14ac:dyDescent="0.2">
      <c r="A4" s="22"/>
      <c r="B4" s="55">
        <v>1984</v>
      </c>
      <c r="C4" s="55">
        <v>1985</v>
      </c>
      <c r="D4" s="55">
        <v>1986</v>
      </c>
      <c r="E4" s="55">
        <v>1987</v>
      </c>
      <c r="F4" s="55">
        <v>1988</v>
      </c>
      <c r="G4" s="55">
        <v>1989</v>
      </c>
      <c r="H4" s="55">
        <v>1990</v>
      </c>
      <c r="I4" s="55">
        <v>1991</v>
      </c>
      <c r="J4" s="55">
        <v>1992</v>
      </c>
      <c r="K4" s="55">
        <v>1993</v>
      </c>
      <c r="L4" s="55">
        <v>1994</v>
      </c>
      <c r="M4" s="55">
        <v>1995</v>
      </c>
      <c r="N4" s="55">
        <v>1996</v>
      </c>
      <c r="O4" s="55">
        <v>1997</v>
      </c>
      <c r="P4" s="55">
        <v>1998</v>
      </c>
      <c r="Q4" s="55">
        <v>1999</v>
      </c>
      <c r="R4" s="55">
        <v>2000</v>
      </c>
      <c r="S4" s="55">
        <v>2001</v>
      </c>
      <c r="T4" s="55">
        <v>2002</v>
      </c>
      <c r="U4" s="55">
        <v>2003</v>
      </c>
      <c r="V4" s="55">
        <v>2004</v>
      </c>
      <c r="W4" s="55">
        <v>2005</v>
      </c>
      <c r="X4" s="55">
        <v>2006</v>
      </c>
      <c r="Y4" s="55">
        <v>2007</v>
      </c>
      <c r="Z4" s="55">
        <v>2008</v>
      </c>
      <c r="AA4" s="55">
        <v>2009</v>
      </c>
      <c r="AB4" s="55">
        <v>2010</v>
      </c>
      <c r="AC4" s="55">
        <v>2011</v>
      </c>
      <c r="AD4" s="55">
        <v>2012</v>
      </c>
      <c r="AE4" s="55">
        <v>2013</v>
      </c>
      <c r="AF4" s="55">
        <v>2014</v>
      </c>
      <c r="AG4" s="55">
        <v>2015</v>
      </c>
      <c r="AH4" s="55">
        <v>2016</v>
      </c>
      <c r="AI4" s="108">
        <v>2017</v>
      </c>
    </row>
    <row r="5" spans="1:83" ht="13.15" customHeight="1" x14ac:dyDescent="0.2">
      <c r="A5" s="23" t="str">
        <f>IF(desc!$B$1=1,desc!$A$22,IF(desc!$B$1=2,desc!$B$22,IF(desc!$B$1=3,desc!$C$22,desc!$D$22)))</f>
        <v>Numero di collegamenti al 31.12 secondo il tipo di rete 1)</v>
      </c>
      <c r="B5" s="92"/>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4"/>
      <c r="AH5" s="94"/>
      <c r="AI5" s="154"/>
    </row>
    <row r="6" spans="1:83" x14ac:dyDescent="0.2">
      <c r="A6" s="24" t="str">
        <f>IF(desc!$B$1=1,desc!$A$23,IF(desc!$B$1=2,desc!$B$23,IF(desc!$B$1=3,desc!$C$23,desc!$D$23)))</f>
        <v>Rete analogica PSTN</v>
      </c>
      <c r="B6" s="56">
        <v>3184401</v>
      </c>
      <c r="C6" s="56">
        <v>3277026</v>
      </c>
      <c r="D6" s="56">
        <v>3381492</v>
      </c>
      <c r="E6" s="56">
        <v>3499609</v>
      </c>
      <c r="F6" s="56">
        <v>3632765</v>
      </c>
      <c r="G6" s="56">
        <v>3784506</v>
      </c>
      <c r="H6" s="56">
        <v>3942330</v>
      </c>
      <c r="I6" s="56">
        <v>4079718</v>
      </c>
      <c r="J6" s="56">
        <v>4182863</v>
      </c>
      <c r="K6" s="56">
        <v>4257858</v>
      </c>
      <c r="L6" s="56">
        <v>4228342</v>
      </c>
      <c r="M6" s="56">
        <v>4248997</v>
      </c>
      <c r="N6" s="56">
        <v>4164476</v>
      </c>
      <c r="O6" s="56">
        <v>4076000</v>
      </c>
      <c r="P6" s="56">
        <v>3932471</v>
      </c>
      <c r="Q6" s="56">
        <v>3622207</v>
      </c>
      <c r="R6" s="56">
        <v>3381603</v>
      </c>
      <c r="S6" s="56">
        <v>3240303</v>
      </c>
      <c r="T6" s="56">
        <v>3163456</v>
      </c>
      <c r="U6" s="56">
        <v>3089333</v>
      </c>
      <c r="V6" s="56">
        <v>3011626</v>
      </c>
      <c r="W6" s="56">
        <v>2923566</v>
      </c>
      <c r="X6" s="56">
        <v>2896523</v>
      </c>
      <c r="Y6" s="56">
        <v>2875780</v>
      </c>
      <c r="Z6" s="56">
        <v>2851372</v>
      </c>
      <c r="AA6" s="56">
        <v>2753150</v>
      </c>
      <c r="AB6" s="56">
        <v>2565799</v>
      </c>
      <c r="AC6" s="56">
        <v>2488661</v>
      </c>
      <c r="AD6" s="56">
        <v>2387403</v>
      </c>
      <c r="AE6" s="56">
        <v>2290601</v>
      </c>
      <c r="AF6" s="56">
        <v>2209252</v>
      </c>
      <c r="AG6" s="100">
        <v>2162726</v>
      </c>
      <c r="AH6" s="100">
        <v>1999544</v>
      </c>
      <c r="AI6" s="109">
        <v>1365004</v>
      </c>
    </row>
    <row r="7" spans="1:83" x14ac:dyDescent="0.2">
      <c r="A7" s="24" t="str">
        <f>IF(desc!$B$1=1,desc!$A$24,IF(desc!$B$1=2,desc!$B$24,IF(desc!$B$1=3,desc!$C$24,desc!$D$24)))</f>
        <v>Rete digitale ISDN BA (NT1, 2B+D)</v>
      </c>
      <c r="B7" s="56">
        <v>0</v>
      </c>
      <c r="C7" s="56">
        <v>0</v>
      </c>
      <c r="D7" s="56">
        <v>0</v>
      </c>
      <c r="E7" s="56">
        <v>0</v>
      </c>
      <c r="F7" s="56">
        <v>0</v>
      </c>
      <c r="G7" s="56">
        <v>0</v>
      </c>
      <c r="H7" s="56">
        <v>371</v>
      </c>
      <c r="I7" s="56">
        <v>933</v>
      </c>
      <c r="J7" s="56">
        <v>1951</v>
      </c>
      <c r="K7" s="56">
        <v>7280</v>
      </c>
      <c r="L7" s="56">
        <v>27416</v>
      </c>
      <c r="M7" s="56">
        <v>65998</v>
      </c>
      <c r="N7" s="58">
        <v>120540</v>
      </c>
      <c r="O7" s="58">
        <v>201000</v>
      </c>
      <c r="P7" s="58">
        <v>331516</v>
      </c>
      <c r="Q7" s="58">
        <v>517245</v>
      </c>
      <c r="R7" s="59">
        <v>712295</v>
      </c>
      <c r="S7" s="60">
        <v>845750</v>
      </c>
      <c r="T7" s="60">
        <v>899296</v>
      </c>
      <c r="U7" s="60">
        <v>913567</v>
      </c>
      <c r="V7" s="60">
        <v>915172</v>
      </c>
      <c r="W7" s="61">
        <v>892765</v>
      </c>
      <c r="X7" s="56">
        <v>848890</v>
      </c>
      <c r="Y7" s="56">
        <v>807827</v>
      </c>
      <c r="Z7" s="56">
        <v>768895</v>
      </c>
      <c r="AA7" s="56">
        <v>726678</v>
      </c>
      <c r="AB7" s="61">
        <v>680979</v>
      </c>
      <c r="AC7" s="61">
        <v>637732</v>
      </c>
      <c r="AD7" s="61">
        <v>589096</v>
      </c>
      <c r="AE7" s="61">
        <v>544724</v>
      </c>
      <c r="AF7" s="62">
        <v>495514</v>
      </c>
      <c r="AG7" s="100">
        <v>416939</v>
      </c>
      <c r="AH7" s="100">
        <v>320225</v>
      </c>
      <c r="AI7" s="109">
        <v>170079</v>
      </c>
    </row>
    <row r="8" spans="1:83" x14ac:dyDescent="0.2">
      <c r="A8" s="24" t="str">
        <f>IF(desc!$B$1=1,desc!$A$25,IF(desc!$B$1=2,desc!$B$25,IF(desc!$B$1=3,desc!$C$25,desc!$D$25)))</f>
        <v>Rete digitale ISDN PRA (30B+D)</v>
      </c>
      <c r="B8" s="56">
        <v>0</v>
      </c>
      <c r="C8" s="56">
        <v>0</v>
      </c>
      <c r="D8" s="56">
        <v>0</v>
      </c>
      <c r="E8" s="56">
        <v>0</v>
      </c>
      <c r="F8" s="56">
        <v>0</v>
      </c>
      <c r="G8" s="56">
        <v>0</v>
      </c>
      <c r="H8" s="56">
        <v>0</v>
      </c>
      <c r="I8" s="56">
        <v>0</v>
      </c>
      <c r="J8" s="56">
        <v>27</v>
      </c>
      <c r="K8" s="56">
        <v>680</v>
      </c>
      <c r="L8" s="56">
        <v>1838</v>
      </c>
      <c r="M8" s="56">
        <v>3501</v>
      </c>
      <c r="N8" s="56">
        <v>5270</v>
      </c>
      <c r="O8" s="56">
        <v>7000</v>
      </c>
      <c r="P8" s="56">
        <v>9639</v>
      </c>
      <c r="Q8" s="56">
        <v>13644</v>
      </c>
      <c r="R8" s="56">
        <v>14318</v>
      </c>
      <c r="S8" s="56">
        <v>15056</v>
      </c>
      <c r="T8" s="56">
        <v>14184</v>
      </c>
      <c r="U8" s="56">
        <v>13568</v>
      </c>
      <c r="V8" s="56">
        <v>13716</v>
      </c>
      <c r="W8" s="56">
        <v>14688</v>
      </c>
      <c r="X8" s="56">
        <v>14248</v>
      </c>
      <c r="Y8" s="56">
        <v>14525</v>
      </c>
      <c r="Z8" s="56">
        <v>14624</v>
      </c>
      <c r="AA8" s="56">
        <v>14591</v>
      </c>
      <c r="AB8" s="56">
        <v>14408</v>
      </c>
      <c r="AC8" s="56">
        <v>14811</v>
      </c>
      <c r="AD8" s="56">
        <v>13140</v>
      </c>
      <c r="AE8" s="56">
        <v>12452</v>
      </c>
      <c r="AF8" s="56">
        <v>11886</v>
      </c>
      <c r="AG8" s="102">
        <v>11069</v>
      </c>
      <c r="AH8" s="102">
        <v>9865</v>
      </c>
      <c r="AI8" s="110">
        <v>7747</v>
      </c>
    </row>
    <row r="9" spans="1:83" x14ac:dyDescent="0.2">
      <c r="A9" s="25" t="str">
        <f>IF(desc!$B$1=1,desc!$A$26,IF(desc!$B$1=2,desc!$B$26,IF(desc!$B$1=3,desc!$C$26,desc!$D$26)))</f>
        <v>Totale</v>
      </c>
      <c r="B9" s="99">
        <v>3184401</v>
      </c>
      <c r="C9" s="64">
        <v>3277026</v>
      </c>
      <c r="D9" s="64">
        <v>3381492</v>
      </c>
      <c r="E9" s="64">
        <v>3499609</v>
      </c>
      <c r="F9" s="64">
        <v>3632765</v>
      </c>
      <c r="G9" s="64">
        <v>3784506</v>
      </c>
      <c r="H9" s="64">
        <v>3942701</v>
      </c>
      <c r="I9" s="64">
        <v>4080651</v>
      </c>
      <c r="J9" s="64">
        <v>4184841</v>
      </c>
      <c r="K9" s="64" t="s">
        <v>169</v>
      </c>
      <c r="L9" s="64" t="s">
        <v>170</v>
      </c>
      <c r="M9" s="64">
        <v>4318496</v>
      </c>
      <c r="N9" s="64">
        <v>4290286</v>
      </c>
      <c r="O9" s="64">
        <v>4284000</v>
      </c>
      <c r="P9" s="64">
        <v>4273626</v>
      </c>
      <c r="Q9" s="64">
        <v>4153096</v>
      </c>
      <c r="R9" s="64">
        <v>4108216</v>
      </c>
      <c r="S9" s="64">
        <v>4101109</v>
      </c>
      <c r="T9" s="64">
        <v>4076936</v>
      </c>
      <c r="U9" s="64">
        <v>4016468</v>
      </c>
      <c r="V9" s="64">
        <v>3940514</v>
      </c>
      <c r="W9" s="64">
        <v>3831019</v>
      </c>
      <c r="X9" s="64">
        <v>3759661</v>
      </c>
      <c r="Y9" s="64">
        <v>3698132</v>
      </c>
      <c r="Z9" s="64">
        <v>3634891</v>
      </c>
      <c r="AA9" s="64">
        <v>3494419</v>
      </c>
      <c r="AB9" s="64">
        <v>3261186</v>
      </c>
      <c r="AC9" s="64">
        <v>3141204</v>
      </c>
      <c r="AD9" s="64">
        <v>2989639</v>
      </c>
      <c r="AE9" s="64">
        <v>2847777</v>
      </c>
      <c r="AF9" s="64">
        <v>2716652</v>
      </c>
      <c r="AG9" s="65">
        <v>2590734</v>
      </c>
      <c r="AH9" s="65">
        <v>2329634</v>
      </c>
      <c r="AI9" s="155">
        <v>1542830</v>
      </c>
    </row>
    <row r="10" spans="1:83" s="67" customFormat="1" x14ac:dyDescent="0.2">
      <c r="A10" s="26" t="str">
        <f>IF(desc!$B$1=1,desc!$A$27,IF(desc!$B$1=2,desc!$B$27,IF(desc!$B$1=3,desc!$C$27,desc!$D$27)))</f>
        <v>Numero di linee di accesso</v>
      </c>
      <c r="B10" s="66">
        <v>3184401</v>
      </c>
      <c r="C10" s="66">
        <v>3277026</v>
      </c>
      <c r="D10" s="66">
        <v>3381492</v>
      </c>
      <c r="E10" s="66">
        <v>3499609</v>
      </c>
      <c r="F10" s="66">
        <v>3632765</v>
      </c>
      <c r="G10" s="66">
        <v>3784506</v>
      </c>
      <c r="H10" s="66">
        <v>3943072</v>
      </c>
      <c r="I10" s="66">
        <v>4081584</v>
      </c>
      <c r="J10" s="66">
        <v>4187575</v>
      </c>
      <c r="K10" s="66">
        <v>4292818</v>
      </c>
      <c r="L10" s="66">
        <v>4338314</v>
      </c>
      <c r="M10" s="66">
        <v>4486023</v>
      </c>
      <c r="N10" s="66">
        <v>4563656</v>
      </c>
      <c r="O10" s="66">
        <v>4688000</v>
      </c>
      <c r="P10" s="66">
        <v>4884673</v>
      </c>
      <c r="Q10" s="66">
        <v>5066017</v>
      </c>
      <c r="R10" s="66">
        <v>5235733</v>
      </c>
      <c r="S10" s="66">
        <v>5383483</v>
      </c>
      <c r="T10" s="66">
        <v>5387568</v>
      </c>
      <c r="U10" s="66">
        <v>5323507</v>
      </c>
      <c r="V10" s="66">
        <v>5253450</v>
      </c>
      <c r="W10" s="66">
        <v>5149736</v>
      </c>
      <c r="X10" s="66">
        <v>5021743</v>
      </c>
      <c r="Y10" s="66">
        <v>4927184</v>
      </c>
      <c r="Z10" s="66">
        <v>4827882</v>
      </c>
      <c r="AA10" s="66">
        <v>4644236</v>
      </c>
      <c r="AB10" s="66">
        <v>4359997</v>
      </c>
      <c r="AC10" s="66">
        <v>4208455</v>
      </c>
      <c r="AD10" s="66">
        <v>3959795</v>
      </c>
      <c r="AE10" s="66">
        <v>3753609</v>
      </c>
      <c r="AF10" s="66">
        <v>3556860</v>
      </c>
      <c r="AG10" s="66">
        <v>3328674</v>
      </c>
      <c r="AH10" s="66">
        <v>2935944</v>
      </c>
      <c r="AI10" s="156">
        <v>1937572</v>
      </c>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row>
    <row r="11" spans="1:83" ht="13.15" customHeight="1" x14ac:dyDescent="0.2">
      <c r="A11" s="27" t="str">
        <f>IF(desc!$B$1=1,desc!$A$28,IF(desc!$B$1=2,desc!$B$28,IF(desc!$B$1=3,desc!$C$28,desc!$D$28)))</f>
        <v>Fonti 1985-1996: Facts and figures (Telecom PTT); Dal 1998: UFCOM.</v>
      </c>
    </row>
    <row r="12" spans="1:83" ht="13.15" customHeight="1" x14ac:dyDescent="0.2">
      <c r="A12" s="27" t="str">
        <f>IF(desc!$B$1=1,desc!$A$29,IF(desc!$B$1=2,desc!$B$29,IF(desc!$B$1=3,desc!$C$29,desc!$D$29)))</f>
        <v xml:space="preserve">Osservazione: </v>
      </c>
    </row>
    <row r="13" spans="1:83" x14ac:dyDescent="0.2">
      <c r="A13" s="27" t="str">
        <f>IF(desc!$B$1=1,desc!$A$30,IF(desc!$B$1=2,desc!$B$30,IF(desc!$B$1=3,desc!$C$30,desc!$D$30)))</f>
        <v xml:space="preserve">1) Informazione che non è più rilevata dal 2018. </v>
      </c>
    </row>
    <row r="14" spans="1:83" x14ac:dyDescent="0.2">
      <c r="A14" s="27" t="str">
        <f>IF(desc!$B$1=1,desc!$A$93,IF(desc!$B$1=2,desc!$B$93,IF(desc!$B$1=3,desc!$C$93,desc!$D$93)))</f>
        <v>Fonte: UFCOM - Statistica sulle telecomunicazioni</v>
      </c>
    </row>
    <row r="15" spans="1:83" x14ac:dyDescent="0.2">
      <c r="A15" s="27" t="str">
        <f>IF(desc!$B$1=1,desc!$A$94,IF(desc!$B$1=2,desc!$B$94,IF(desc!$B$1=3,desc!$C$94,desc!$D$94)))</f>
        <v>© UFCOM 2025</v>
      </c>
    </row>
    <row r="16" spans="1:83" x14ac:dyDescent="0.2">
      <c r="A16" s="27"/>
    </row>
    <row r="17" spans="1:1" ht="22.5" x14ac:dyDescent="0.2">
      <c r="A17" s="169" t="str">
        <f>IF(desc!$B$1=1,desc!$A$95,IF(desc!$B$1=2,desc!$B$95,IF(desc!$B$1=3,desc!$C$95,desc!$D$95)))</f>
        <v>Informazioni: Ufficio federale delle comunicazioni, Sezione Economia e Statistica, Telecomstatistics@bakom.admin.ch, 058 460 55 88</v>
      </c>
    </row>
    <row r="33" spans="18:22" ht="13.5" x14ac:dyDescent="0.25">
      <c r="R33" s="69"/>
      <c r="S33" s="69"/>
      <c r="T33" s="69"/>
      <c r="U33" s="69"/>
      <c r="V33" s="69"/>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dimension ref="A1:CG32"/>
  <sheetViews>
    <sheetView showGridLines="0" zoomScaleNormal="100" workbookViewId="0">
      <pane xSplit="1" ySplit="4" topLeftCell="U5" activePane="bottomRight" state="frozen"/>
      <selection pane="topRight" activeCell="B1" sqref="B1"/>
      <selection pane="bottomLeft" activeCell="A7" sqref="A7"/>
      <selection pane="bottomRight"/>
    </sheetView>
  </sheetViews>
  <sheetFormatPr baseColWidth="10" defaultColWidth="11.42578125" defaultRowHeight="12.75" x14ac:dyDescent="0.2"/>
  <cols>
    <col min="1" max="1" width="56" style="44" customWidth="1"/>
    <col min="2" max="16384" width="11.42578125" style="44"/>
  </cols>
  <sheetData>
    <row r="1" spans="1:85" ht="21" customHeight="1" x14ac:dyDescent="0.2">
      <c r="A1" s="19" t="str">
        <f>IF(desc!$B$1=1,desc!$A$20,IF(desc!$B$1=2,desc!$B$20,IF(desc!$B$1=3,desc!$C$20,desc!$D$20)))</f>
        <v>Tabella IF1: Collegamenti</v>
      </c>
      <c r="B1" s="53"/>
      <c r="C1" s="53"/>
      <c r="D1" s="53"/>
      <c r="E1" s="53"/>
      <c r="F1" s="53"/>
      <c r="G1" s="53"/>
    </row>
    <row r="2" spans="1:85" ht="24.75" customHeight="1" x14ac:dyDescent="0.2">
      <c r="A2" s="20" t="str">
        <f>IF(desc!$B$1=1,desc!$A$21,IF(desc!$B$1=2,desc!$B$21,IF(desc!$B$1=3,desc!$C$21,desc!$D$21)))</f>
        <v>Numero di collegamenti ISDN+PSTN esercitati                    (proprietà del FST) e numero di linee di accesso</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row>
    <row r="3" spans="1:85" ht="4.9000000000000004" customHeight="1" x14ac:dyDescent="0.2">
      <c r="A3" s="21"/>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row>
    <row r="4" spans="1:85" x14ac:dyDescent="0.2">
      <c r="A4" s="22"/>
      <c r="B4" s="55">
        <v>1984</v>
      </c>
      <c r="C4" s="55">
        <v>1985</v>
      </c>
      <c r="D4" s="55">
        <v>1986</v>
      </c>
      <c r="E4" s="55">
        <v>1987</v>
      </c>
      <c r="F4" s="55">
        <v>1988</v>
      </c>
      <c r="G4" s="55">
        <v>1989</v>
      </c>
      <c r="H4" s="55">
        <v>1990</v>
      </c>
      <c r="I4" s="55">
        <v>1991</v>
      </c>
      <c r="J4" s="55">
        <v>1992</v>
      </c>
      <c r="K4" s="55">
        <v>1993</v>
      </c>
      <c r="L4" s="55">
        <v>1994</v>
      </c>
      <c r="M4" s="55">
        <v>1995</v>
      </c>
      <c r="N4" s="55">
        <v>1996</v>
      </c>
      <c r="O4" s="55">
        <v>1997</v>
      </c>
      <c r="P4" s="55">
        <v>1998</v>
      </c>
      <c r="Q4" s="55">
        <v>1999</v>
      </c>
      <c r="R4" s="55">
        <v>2000</v>
      </c>
      <c r="S4" s="55">
        <v>2001</v>
      </c>
      <c r="T4" s="55">
        <v>2002</v>
      </c>
      <c r="U4" s="55">
        <v>2003</v>
      </c>
      <c r="V4" s="55">
        <v>2004</v>
      </c>
      <c r="W4" s="55">
        <v>2005</v>
      </c>
      <c r="X4" s="55">
        <v>2006</v>
      </c>
      <c r="Y4" s="55">
        <v>2007</v>
      </c>
      <c r="Z4" s="55">
        <v>2008</v>
      </c>
      <c r="AA4" s="55">
        <v>2009</v>
      </c>
      <c r="AB4" s="55">
        <v>2010</v>
      </c>
      <c r="AC4" s="55">
        <v>2011</v>
      </c>
      <c r="AD4" s="55">
        <v>2012</v>
      </c>
      <c r="AE4" s="55">
        <v>2013</v>
      </c>
      <c r="AF4" s="55">
        <v>2014</v>
      </c>
      <c r="AG4" s="55">
        <f>Tab_IF1!AG4</f>
        <v>2015</v>
      </c>
      <c r="AH4" s="55">
        <f>Tab_IF1!AH4</f>
        <v>2016</v>
      </c>
      <c r="AI4" s="55">
        <f>Tab_IF1!AI4</f>
        <v>2017</v>
      </c>
      <c r="AJ4" s="108">
        <v>2018</v>
      </c>
      <c r="AK4" s="114" t="e">
        <f>IF(desc!$B$1=1,desc!#REF!,IF(desc!$B$1=2,desc!#REF!,IF(desc!$B$1=3,desc!#REF!,desc!#REF!)))</f>
        <v>#REF!</v>
      </c>
    </row>
    <row r="5" spans="1:85" ht="13.15" customHeight="1" x14ac:dyDescent="0.2">
      <c r="A5" s="23" t="str">
        <f>IF(desc!$B$1=1,desc!$A$22,IF(desc!$B$1=2,desc!$B$22,IF(desc!$B$1=3,desc!$C$22,desc!$D$22)))</f>
        <v>Numero di collegamenti al 31.12 secondo il tipo di rete 1)</v>
      </c>
      <c r="B5" s="92"/>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4"/>
      <c r="AH5" s="94"/>
      <c r="AI5" s="94"/>
      <c r="AJ5" s="93"/>
      <c r="AK5" s="115"/>
    </row>
    <row r="6" spans="1:85" x14ac:dyDescent="0.2">
      <c r="A6" s="24" t="str">
        <f>IF(desc!$B$1=1,desc!$A$23,IF(desc!$B$1=2,desc!$B$23,IF(desc!$B$1=3,desc!$C$23,desc!$D$23)))</f>
        <v>Rete analogica PSTN</v>
      </c>
      <c r="B6" s="56">
        <v>3184401</v>
      </c>
      <c r="C6" s="56">
        <v>3277026</v>
      </c>
      <c r="D6" s="56">
        <v>3381492</v>
      </c>
      <c r="E6" s="56">
        <v>3499609</v>
      </c>
      <c r="F6" s="56">
        <v>3632765</v>
      </c>
      <c r="G6" s="56">
        <v>3784506</v>
      </c>
      <c r="H6" s="56">
        <v>3942330</v>
      </c>
      <c r="I6" s="56">
        <v>4079718</v>
      </c>
      <c r="J6" s="56">
        <v>4182863</v>
      </c>
      <c r="K6" s="56">
        <v>4257858</v>
      </c>
      <c r="L6" s="56">
        <v>4228342</v>
      </c>
      <c r="M6" s="56">
        <v>4248997</v>
      </c>
      <c r="N6" s="56">
        <v>4164476</v>
      </c>
      <c r="O6" s="56">
        <v>4076000</v>
      </c>
      <c r="P6" s="56">
        <v>3932471</v>
      </c>
      <c r="Q6" s="56">
        <v>3622207</v>
      </c>
      <c r="R6" s="56">
        <v>3381603</v>
      </c>
      <c r="S6" s="56">
        <v>3240303</v>
      </c>
      <c r="T6" s="56">
        <v>3163456</v>
      </c>
      <c r="U6" s="56">
        <v>3089333</v>
      </c>
      <c r="V6" s="56">
        <v>3011626</v>
      </c>
      <c r="W6" s="56">
        <v>2923566</v>
      </c>
      <c r="X6" s="56">
        <v>2896523</v>
      </c>
      <c r="Y6" s="56">
        <v>2875780</v>
      </c>
      <c r="Z6" s="56">
        <v>2851372</v>
      </c>
      <c r="AA6" s="56">
        <v>2753150</v>
      </c>
      <c r="AB6" s="56">
        <v>2565799</v>
      </c>
      <c r="AC6" s="56">
        <v>2488661</v>
      </c>
      <c r="AD6" s="56">
        <v>2387403</v>
      </c>
      <c r="AE6" s="56">
        <v>2290601</v>
      </c>
      <c r="AF6" s="56">
        <v>2209252</v>
      </c>
      <c r="AG6" s="100">
        <f>Tab_IF1!AG6</f>
        <v>2162726</v>
      </c>
      <c r="AH6" s="100">
        <f>Tab_IF1!AH6</f>
        <v>1999544</v>
      </c>
      <c r="AI6" s="100">
        <f>Tab_IF1!AI6</f>
        <v>1365004</v>
      </c>
      <c r="AJ6" s="109" t="s">
        <v>171</v>
      </c>
      <c r="AK6" s="116" t="e">
        <f>Tab_IF1!#REF!</f>
        <v>#REF!</v>
      </c>
    </row>
    <row r="7" spans="1:85" x14ac:dyDescent="0.2">
      <c r="A7" s="24" t="str">
        <f>IF(desc!$B$1=1,desc!$A$24,IF(desc!$B$1=2,desc!$B$24,IF(desc!$B$1=3,desc!$C$24,desc!$D$24)))</f>
        <v>Rete digitale ISDN BA (NT1, 2B+D)</v>
      </c>
      <c r="B7" s="56">
        <v>0</v>
      </c>
      <c r="C7" s="56">
        <v>0</v>
      </c>
      <c r="D7" s="56">
        <v>0</v>
      </c>
      <c r="E7" s="56">
        <v>0</v>
      </c>
      <c r="F7" s="56">
        <v>0</v>
      </c>
      <c r="G7" s="56">
        <v>0</v>
      </c>
      <c r="H7" s="56">
        <v>371</v>
      </c>
      <c r="I7" s="56">
        <v>933</v>
      </c>
      <c r="J7" s="56">
        <v>1951</v>
      </c>
      <c r="K7" s="56">
        <v>7280</v>
      </c>
      <c r="L7" s="56">
        <v>27416</v>
      </c>
      <c r="M7" s="56">
        <v>65998</v>
      </c>
      <c r="N7" s="58">
        <v>120540</v>
      </c>
      <c r="O7" s="58">
        <v>201000</v>
      </c>
      <c r="P7" s="58">
        <v>331516</v>
      </c>
      <c r="Q7" s="58">
        <v>517245</v>
      </c>
      <c r="R7" s="59">
        <v>712295</v>
      </c>
      <c r="S7" s="60">
        <v>845750</v>
      </c>
      <c r="T7" s="60">
        <v>899296</v>
      </c>
      <c r="U7" s="60">
        <v>913567</v>
      </c>
      <c r="V7" s="60">
        <v>915172</v>
      </c>
      <c r="W7" s="61">
        <v>892765</v>
      </c>
      <c r="X7" s="56">
        <v>848890</v>
      </c>
      <c r="Y7" s="56">
        <v>807827</v>
      </c>
      <c r="Z7" s="56">
        <v>768895</v>
      </c>
      <c r="AA7" s="56">
        <v>726678</v>
      </c>
      <c r="AB7" s="61">
        <v>680979</v>
      </c>
      <c r="AC7" s="61">
        <v>637732</v>
      </c>
      <c r="AD7" s="61">
        <v>589096</v>
      </c>
      <c r="AE7" s="61">
        <v>544724</v>
      </c>
      <c r="AF7" s="62">
        <v>495514</v>
      </c>
      <c r="AG7" s="101">
        <f>Tab_IF1!AG7</f>
        <v>416939</v>
      </c>
      <c r="AH7" s="101">
        <f>Tab_IF1!AH7</f>
        <v>320225</v>
      </c>
      <c r="AI7" s="101">
        <f>Tab_IF1!AI7</f>
        <v>170079</v>
      </c>
      <c r="AJ7" s="110" t="s">
        <v>171</v>
      </c>
      <c r="AK7" s="117" t="e">
        <f>Tab_IF1!#REF!</f>
        <v>#REF!</v>
      </c>
    </row>
    <row r="8" spans="1:85" x14ac:dyDescent="0.2">
      <c r="A8" s="24" t="str">
        <f>IF(desc!$B$1=1,desc!$A$25,IF(desc!$B$1=2,desc!$B$25,IF(desc!$B$1=3,desc!$C$25,desc!$D$25)))</f>
        <v>Rete digitale ISDN PRA (30B+D)</v>
      </c>
      <c r="B8" s="56">
        <v>0</v>
      </c>
      <c r="C8" s="56">
        <v>0</v>
      </c>
      <c r="D8" s="56">
        <v>0</v>
      </c>
      <c r="E8" s="56">
        <v>0</v>
      </c>
      <c r="F8" s="56">
        <v>0</v>
      </c>
      <c r="G8" s="56">
        <v>0</v>
      </c>
      <c r="H8" s="56">
        <v>0</v>
      </c>
      <c r="I8" s="56">
        <v>0</v>
      </c>
      <c r="J8" s="56">
        <v>27</v>
      </c>
      <c r="K8" s="56">
        <v>680</v>
      </c>
      <c r="L8" s="56">
        <v>1838</v>
      </c>
      <c r="M8" s="56">
        <v>3501</v>
      </c>
      <c r="N8" s="56">
        <v>5270</v>
      </c>
      <c r="O8" s="56">
        <v>7000</v>
      </c>
      <c r="P8" s="56">
        <v>9639</v>
      </c>
      <c r="Q8" s="56">
        <v>13644</v>
      </c>
      <c r="R8" s="56">
        <v>14318</v>
      </c>
      <c r="S8" s="56">
        <v>15056</v>
      </c>
      <c r="T8" s="56">
        <v>14184</v>
      </c>
      <c r="U8" s="56">
        <v>13568</v>
      </c>
      <c r="V8" s="56">
        <v>13716</v>
      </c>
      <c r="W8" s="56">
        <v>14688</v>
      </c>
      <c r="X8" s="56">
        <v>14248</v>
      </c>
      <c r="Y8" s="56">
        <v>14525</v>
      </c>
      <c r="Z8" s="56">
        <v>14624</v>
      </c>
      <c r="AA8" s="56">
        <v>14591</v>
      </c>
      <c r="AB8" s="56">
        <v>14408</v>
      </c>
      <c r="AC8" s="56">
        <v>14811</v>
      </c>
      <c r="AD8" s="56">
        <v>13140</v>
      </c>
      <c r="AE8" s="56">
        <v>12452</v>
      </c>
      <c r="AF8" s="56">
        <v>11886</v>
      </c>
      <c r="AG8" s="102">
        <f>Tab_IF1!AG8</f>
        <v>11069</v>
      </c>
      <c r="AH8" s="102">
        <f>Tab_IF1!AH8</f>
        <v>9865</v>
      </c>
      <c r="AI8" s="102">
        <f>Tab_IF1!AI8</f>
        <v>7747</v>
      </c>
      <c r="AJ8" s="110" t="s">
        <v>171</v>
      </c>
      <c r="AK8" s="117" t="e">
        <f>Tab_IF1!#REF!</f>
        <v>#REF!</v>
      </c>
    </row>
    <row r="9" spans="1:85" x14ac:dyDescent="0.2">
      <c r="A9" s="25" t="s">
        <v>187</v>
      </c>
      <c r="B9" s="99">
        <v>3184401</v>
      </c>
      <c r="C9" s="64">
        <v>3277026</v>
      </c>
      <c r="D9" s="64">
        <v>3381492</v>
      </c>
      <c r="E9" s="64">
        <v>3499609</v>
      </c>
      <c r="F9" s="64">
        <v>3632765</v>
      </c>
      <c r="G9" s="64">
        <v>3784506</v>
      </c>
      <c r="H9" s="64">
        <v>3942701</v>
      </c>
      <c r="I9" s="64">
        <v>4080651</v>
      </c>
      <c r="J9" s="64">
        <v>4184841</v>
      </c>
      <c r="K9" s="64" t="s">
        <v>169</v>
      </c>
      <c r="L9" s="64" t="s">
        <v>170</v>
      </c>
      <c r="M9" s="64">
        <v>4318496</v>
      </c>
      <c r="N9" s="64">
        <v>4290286</v>
      </c>
      <c r="O9" s="64">
        <v>4284000</v>
      </c>
      <c r="P9" s="64">
        <v>4273626</v>
      </c>
      <c r="Q9" s="64">
        <v>4153096</v>
      </c>
      <c r="R9" s="64">
        <v>4108216</v>
      </c>
      <c r="S9" s="64">
        <v>4101109</v>
      </c>
      <c r="T9" s="64">
        <v>4076936</v>
      </c>
      <c r="U9" s="64">
        <v>4016468</v>
      </c>
      <c r="V9" s="64">
        <v>3940514</v>
      </c>
      <c r="W9" s="64">
        <v>3831019</v>
      </c>
      <c r="X9" s="64">
        <v>3759661</v>
      </c>
      <c r="Y9" s="64">
        <v>3698132</v>
      </c>
      <c r="Z9" s="64">
        <v>3634891</v>
      </c>
      <c r="AA9" s="64">
        <v>3494419</v>
      </c>
      <c r="AB9" s="64">
        <v>3261186</v>
      </c>
      <c r="AC9" s="64">
        <v>3141204</v>
      </c>
      <c r="AD9" s="64">
        <v>2989639</v>
      </c>
      <c r="AE9" s="64">
        <v>2847777</v>
      </c>
      <c r="AF9" s="64">
        <v>2716652</v>
      </c>
      <c r="AG9" s="65">
        <f>Tab_IF1!AG9</f>
        <v>2590734</v>
      </c>
      <c r="AH9" s="65">
        <f>Tab_IF1!AH9</f>
        <v>2329634</v>
      </c>
      <c r="AI9" s="65">
        <f>Tab_IF1!AI9</f>
        <v>1542830</v>
      </c>
      <c r="AJ9" s="111" t="s">
        <v>171</v>
      </c>
      <c r="AK9" s="117" t="e">
        <f>Tab_IF1!#REF!</f>
        <v>#REF!</v>
      </c>
    </row>
    <row r="10" spans="1:85" s="67" customFormat="1" x14ac:dyDescent="0.2">
      <c r="A10" s="26" t="str">
        <f>IF(desc!$B$1=1,desc!$A$27,IF(desc!$B$1=2,desc!$B$27,IF(desc!$B$1=3,desc!$C$27,desc!$D$27)))</f>
        <v>Numero di linee di accesso</v>
      </c>
      <c r="B10" s="66">
        <v>3184401</v>
      </c>
      <c r="C10" s="66">
        <v>3277026</v>
      </c>
      <c r="D10" s="66">
        <v>3381492</v>
      </c>
      <c r="E10" s="66">
        <v>3499609</v>
      </c>
      <c r="F10" s="66">
        <v>3632765</v>
      </c>
      <c r="G10" s="66">
        <v>3784506</v>
      </c>
      <c r="H10" s="66">
        <v>3943072</v>
      </c>
      <c r="I10" s="66">
        <v>4081584</v>
      </c>
      <c r="J10" s="66">
        <v>4187575</v>
      </c>
      <c r="K10" s="66">
        <v>4292818</v>
      </c>
      <c r="L10" s="66">
        <v>4338314</v>
      </c>
      <c r="M10" s="66">
        <v>4486023</v>
      </c>
      <c r="N10" s="66">
        <v>4563656</v>
      </c>
      <c r="O10" s="66">
        <v>4688000</v>
      </c>
      <c r="P10" s="66">
        <v>4884673</v>
      </c>
      <c r="Q10" s="66">
        <v>5066017</v>
      </c>
      <c r="R10" s="66">
        <v>5235733</v>
      </c>
      <c r="S10" s="66">
        <v>5383483</v>
      </c>
      <c r="T10" s="66">
        <v>5387568</v>
      </c>
      <c r="U10" s="66">
        <v>5323507</v>
      </c>
      <c r="V10" s="66">
        <v>5253450</v>
      </c>
      <c r="W10" s="66">
        <v>5149736</v>
      </c>
      <c r="X10" s="66">
        <v>5021743</v>
      </c>
      <c r="Y10" s="66">
        <v>4927184</v>
      </c>
      <c r="Z10" s="66">
        <v>4827882</v>
      </c>
      <c r="AA10" s="66">
        <v>4644236</v>
      </c>
      <c r="AB10" s="66">
        <v>4359997</v>
      </c>
      <c r="AC10" s="66">
        <v>4208455</v>
      </c>
      <c r="AD10" s="66">
        <v>3959795</v>
      </c>
      <c r="AE10" s="66">
        <v>3753609</v>
      </c>
      <c r="AF10" s="66">
        <v>3556860</v>
      </c>
      <c r="AG10" s="66">
        <f>Tab_IF1!AG10</f>
        <v>3328674</v>
      </c>
      <c r="AH10" s="66">
        <f>Tab_IF1!AH10</f>
        <v>2935944</v>
      </c>
      <c r="AI10" s="66">
        <f>Tab_IF1!AI10</f>
        <v>1937572</v>
      </c>
      <c r="AJ10" s="112" t="s">
        <v>171</v>
      </c>
      <c r="AK10" s="118" t="e">
        <f>Tab_IF1!#REF!</f>
        <v>#REF!</v>
      </c>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row>
    <row r="11" spans="1:85" ht="13.15" customHeight="1" x14ac:dyDescent="0.2">
      <c r="A11" s="27" t="str">
        <f>IF(desc!$B$1=1,desc!$A$28,IF(desc!$B$1=2,desc!$B$28,IF(desc!$B$1=3,desc!$C$28,desc!$D$28)))</f>
        <v>Fonti 1985-1996: Facts and figures (Telecom PTT); Dal 1998: UFCOM.</v>
      </c>
    </row>
    <row r="12" spans="1:85" ht="13.15" customHeight="1" x14ac:dyDescent="0.2">
      <c r="A12" s="23" t="s">
        <v>186</v>
      </c>
      <c r="R12" s="84">
        <f>Tab_IF2!B9</f>
        <v>0</v>
      </c>
      <c r="S12" s="84">
        <f>Tab_IF2!C9</f>
        <v>0</v>
      </c>
      <c r="T12" s="84">
        <f>Tab_IF2!D9</f>
        <v>0</v>
      </c>
      <c r="U12" s="84">
        <f>Tab_IF2!E9</f>
        <v>0</v>
      </c>
      <c r="V12" s="84">
        <f>Tab_IF2!F9</f>
        <v>0</v>
      </c>
      <c r="W12" s="84">
        <f>Tab_IF2!G9</f>
        <v>0</v>
      </c>
      <c r="X12" s="84">
        <f>Tab_IF2!H9</f>
        <v>0</v>
      </c>
      <c r="Y12" s="84">
        <f>Tab_IF2!I9</f>
        <v>0</v>
      </c>
      <c r="Z12" s="84">
        <f>Tab_IF2!J9</f>
        <v>0</v>
      </c>
      <c r="AA12" s="84">
        <f>Tab_IF2!K9</f>
        <v>0</v>
      </c>
      <c r="AB12" s="84">
        <f>Tab_IF2!L9</f>
        <v>0</v>
      </c>
      <c r="AC12" s="84">
        <f>Tab_IF2!M9</f>
        <v>0</v>
      </c>
      <c r="AD12" s="84">
        <f>Tab_IF2!N9</f>
        <v>0</v>
      </c>
      <c r="AE12" s="84">
        <f>Tab_IF2!O9</f>
        <v>0</v>
      </c>
      <c r="AF12" s="84">
        <f>Tab_IF2!P9</f>
        <v>0</v>
      </c>
      <c r="AG12" s="84">
        <f>Tab_IF2!Q9</f>
        <v>0</v>
      </c>
      <c r="AH12" s="84">
        <f>Tab_IF2!R9</f>
        <v>0</v>
      </c>
      <c r="AI12" s="84">
        <f>Tab_IF2!S9</f>
        <v>0</v>
      </c>
    </row>
    <row r="13" spans="1:85" x14ac:dyDescent="0.2">
      <c r="A13" s="103" t="str">
        <f>desc!E82</f>
        <v>Fibra ottica (FTTH+FTTB)</v>
      </c>
      <c r="B13" s="84">
        <f t="shared" ref="B13:AF13" si="0">SUM(B14:B15)</f>
        <v>0</v>
      </c>
      <c r="C13" s="84">
        <f t="shared" si="0"/>
        <v>0</v>
      </c>
      <c r="D13" s="84">
        <f t="shared" si="0"/>
        <v>0</v>
      </c>
      <c r="E13" s="84">
        <f t="shared" si="0"/>
        <v>0</v>
      </c>
      <c r="F13" s="84">
        <f t="shared" si="0"/>
        <v>0</v>
      </c>
      <c r="G13" s="84">
        <f t="shared" si="0"/>
        <v>0</v>
      </c>
      <c r="H13" s="84">
        <f t="shared" si="0"/>
        <v>0</v>
      </c>
      <c r="I13" s="84">
        <f t="shared" si="0"/>
        <v>0</v>
      </c>
      <c r="J13" s="84">
        <f t="shared" si="0"/>
        <v>0</v>
      </c>
      <c r="K13" s="84">
        <f t="shared" si="0"/>
        <v>0</v>
      </c>
      <c r="L13" s="84">
        <f t="shared" si="0"/>
        <v>0</v>
      </c>
      <c r="M13" s="84">
        <f t="shared" si="0"/>
        <v>0</v>
      </c>
      <c r="N13" s="84">
        <f t="shared" si="0"/>
        <v>0</v>
      </c>
      <c r="O13" s="84">
        <f t="shared" si="0"/>
        <v>0</v>
      </c>
      <c r="P13" s="84">
        <f t="shared" si="0"/>
        <v>0</v>
      </c>
      <c r="Q13" s="84">
        <f t="shared" si="0"/>
        <v>0</v>
      </c>
      <c r="R13" s="84">
        <f t="shared" si="0"/>
        <v>0</v>
      </c>
      <c r="S13" s="84">
        <f t="shared" si="0"/>
        <v>0</v>
      </c>
      <c r="T13" s="84">
        <f t="shared" si="0"/>
        <v>0</v>
      </c>
      <c r="U13" s="84">
        <f t="shared" si="0"/>
        <v>3078</v>
      </c>
      <c r="V13" s="84">
        <f t="shared" si="0"/>
        <v>3145</v>
      </c>
      <c r="W13" s="84">
        <f t="shared" si="0"/>
        <v>3630</v>
      </c>
      <c r="X13" s="84">
        <f t="shared" si="0"/>
        <v>3934</v>
      </c>
      <c r="Y13" s="84">
        <f t="shared" si="0"/>
        <v>15502</v>
      </c>
      <c r="Z13" s="84">
        <f t="shared" si="0"/>
        <v>19095</v>
      </c>
      <c r="AA13" s="84">
        <f t="shared" si="0"/>
        <v>22484</v>
      </c>
      <c r="AB13" s="84">
        <f t="shared" si="0"/>
        <v>50646</v>
      </c>
      <c r="AC13" s="84">
        <f t="shared" si="0"/>
        <v>91447</v>
      </c>
      <c r="AD13" s="84">
        <f t="shared" si="0"/>
        <v>184081</v>
      </c>
      <c r="AE13" s="84">
        <f t="shared" si="0"/>
        <v>288609</v>
      </c>
      <c r="AF13" s="84">
        <f t="shared" si="0"/>
        <v>481349</v>
      </c>
      <c r="AG13" s="84">
        <f>SUM(AG14:AG15)</f>
        <v>715105</v>
      </c>
      <c r="AH13" s="84">
        <f>SUM(AH14:AH15)</f>
        <v>863744</v>
      </c>
      <c r="AI13" s="84">
        <f>SUM(AI14:AI15)</f>
        <v>1171255</v>
      </c>
    </row>
    <row r="14" spans="1:85" x14ac:dyDescent="0.2">
      <c r="A14" s="68" t="str">
        <f>Tab_IF2!A17</f>
        <v>Numero di collegamenti FTTH (Fiber to the Home) 3)</v>
      </c>
      <c r="R14" s="84" t="str">
        <f>Tab_IF2!B17</f>
        <v>1)</v>
      </c>
      <c r="S14" s="84" t="str">
        <f>Tab_IF2!C17</f>
        <v>1)</v>
      </c>
      <c r="T14" s="84" t="str">
        <f>Tab_IF2!D17</f>
        <v>1)</v>
      </c>
      <c r="U14" s="84">
        <f>Tab_IF2!E17</f>
        <v>1776</v>
      </c>
      <c r="V14" s="84">
        <f>Tab_IF2!F17</f>
        <v>1401</v>
      </c>
      <c r="W14" s="84">
        <f>Tab_IF2!G17</f>
        <v>1586</v>
      </c>
      <c r="X14" s="84">
        <f>Tab_IF2!H17</f>
        <v>1754</v>
      </c>
      <c r="Y14" s="84">
        <f>Tab_IF2!I17</f>
        <v>3299</v>
      </c>
      <c r="Z14" s="84">
        <f>Tab_IF2!J17</f>
        <v>4198</v>
      </c>
      <c r="AA14" s="84">
        <f>Tab_IF2!K17</f>
        <v>6035</v>
      </c>
      <c r="AB14" s="84">
        <f>Tab_IF2!L17</f>
        <v>20126</v>
      </c>
      <c r="AC14" s="84">
        <f>Tab_IF2!M17</f>
        <v>72122</v>
      </c>
      <c r="AD14" s="84">
        <f>Tab_IF2!N17</f>
        <v>158996</v>
      </c>
      <c r="AE14" s="84">
        <f>Tab_IF2!O17</f>
        <v>258202</v>
      </c>
      <c r="AF14" s="84">
        <f>Tab_IF2!P17</f>
        <v>413868</v>
      </c>
      <c r="AG14" s="84">
        <f>Tab_IF2!Q17</f>
        <v>616831</v>
      </c>
      <c r="AH14" s="84">
        <f>Tab_IF2!R17</f>
        <v>767674</v>
      </c>
      <c r="AI14" s="84">
        <f>Tab_IF2!S17</f>
        <v>1014611</v>
      </c>
    </row>
    <row r="15" spans="1:85" x14ac:dyDescent="0.2">
      <c r="A15" s="44" t="str">
        <f>Tab_IF2!A18</f>
        <v>Numero di collegamenti FTTB (Fiber to the Building)</v>
      </c>
      <c r="R15" s="84" t="str">
        <f>Tab_IF2!B18</f>
        <v>1)</v>
      </c>
      <c r="S15" s="84" t="str">
        <f>Tab_IF2!C18</f>
        <v>1)</v>
      </c>
      <c r="T15" s="84" t="str">
        <f>Tab_IF2!D18</f>
        <v>1)</v>
      </c>
      <c r="U15" s="84">
        <f>Tab_IF2!E18</f>
        <v>1302</v>
      </c>
      <c r="V15" s="84">
        <f>Tab_IF2!F18</f>
        <v>1744</v>
      </c>
      <c r="W15" s="84">
        <f>Tab_IF2!G18</f>
        <v>2044</v>
      </c>
      <c r="X15" s="84">
        <f>Tab_IF2!H18</f>
        <v>2180</v>
      </c>
      <c r="Y15" s="84">
        <f>Tab_IF2!I18</f>
        <v>12203</v>
      </c>
      <c r="Z15" s="84">
        <f>Tab_IF2!J18</f>
        <v>14897</v>
      </c>
      <c r="AA15" s="84">
        <f>Tab_IF2!K18</f>
        <v>16449</v>
      </c>
      <c r="AB15" s="84">
        <f>Tab_IF2!L18</f>
        <v>30520</v>
      </c>
      <c r="AC15" s="84">
        <f>Tab_IF2!M18</f>
        <v>19325</v>
      </c>
      <c r="AD15" s="84">
        <f>Tab_IF2!N18</f>
        <v>25085</v>
      </c>
      <c r="AE15" s="84">
        <f>Tab_IF2!O18</f>
        <v>30407</v>
      </c>
      <c r="AF15" s="84">
        <f>Tab_IF2!P18</f>
        <v>67481</v>
      </c>
      <c r="AG15" s="84">
        <f>Tab_IF2!Q18</f>
        <v>98274</v>
      </c>
      <c r="AH15" s="84">
        <f>Tab_IF2!R18</f>
        <v>96070</v>
      </c>
      <c r="AI15" s="84">
        <f>Tab_IF2!S18</f>
        <v>156644</v>
      </c>
    </row>
    <row r="32" spans="18:22" ht="13.5" x14ac:dyDescent="0.25">
      <c r="R32" s="69"/>
      <c r="S32" s="69"/>
      <c r="T32" s="69"/>
      <c r="U32" s="69"/>
      <c r="V32" s="69"/>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Z44"/>
  <sheetViews>
    <sheetView showGridLines="0" zoomScaleNormal="100" workbookViewId="0">
      <pane xSplit="1" ySplit="4" topLeftCell="V5" activePane="bottomRight" state="frozen"/>
      <selection pane="topRight" activeCell="B1" sqref="B1"/>
      <selection pane="bottomLeft" activeCell="A5" sqref="A5"/>
      <selection pane="bottomRight" activeCell="A96" sqref="A96"/>
    </sheetView>
  </sheetViews>
  <sheetFormatPr baseColWidth="10" defaultColWidth="11.42578125" defaultRowHeight="12.75" outlineLevelRow="1" x14ac:dyDescent="0.2"/>
  <cols>
    <col min="1" max="1" width="62.7109375" style="44" customWidth="1"/>
    <col min="2" max="17" width="11.42578125" style="44"/>
    <col min="18" max="18" width="12.28515625" style="44" bestFit="1" customWidth="1"/>
    <col min="19" max="19" width="11.42578125" style="44"/>
    <col min="20" max="20" width="14.28515625" style="44" bestFit="1" customWidth="1"/>
    <col min="21" max="21" width="12.28515625" style="44" bestFit="1" customWidth="1"/>
    <col min="22" max="16384" width="11.42578125" style="44"/>
  </cols>
  <sheetData>
    <row r="1" spans="1:26" ht="21" customHeight="1" x14ac:dyDescent="0.2">
      <c r="A1" s="19" t="str">
        <f>IF(desc!$B$1=1,desc!$A$31,IF(desc!$B$1=2,desc!$B$31,IF(desc!$B$1=3,desc!$C$31,desc!$D$31)))</f>
        <v>Tabella IF2: Collegamenti attivi</v>
      </c>
    </row>
    <row r="2" spans="1:26" ht="15.75" customHeight="1" x14ac:dyDescent="0.2">
      <c r="A2" s="28" t="str">
        <f>IF(desc!$B$1=1,desc!$A$32,IF(desc!$B$1=2,desc!$B$32,IF(desc!$B$1=3,desc!$C$32,desc!$D$32)))</f>
        <v>Altri collegamenti esercitati dai FST</v>
      </c>
      <c r="B2" s="54"/>
      <c r="C2" s="54"/>
      <c r="D2" s="54"/>
      <c r="E2" s="54"/>
      <c r="F2" s="54"/>
      <c r="G2" s="54"/>
      <c r="H2" s="54"/>
      <c r="I2" s="54"/>
      <c r="J2" s="54"/>
      <c r="K2" s="54"/>
      <c r="L2" s="54"/>
      <c r="M2" s="54"/>
      <c r="N2" s="54"/>
      <c r="O2" s="54"/>
      <c r="P2" s="54"/>
    </row>
    <row r="3" spans="1:26" ht="4.9000000000000004" customHeight="1" x14ac:dyDescent="0.2">
      <c r="A3" s="21"/>
      <c r="B3" s="54"/>
      <c r="C3" s="54"/>
      <c r="D3" s="54"/>
      <c r="E3" s="54"/>
      <c r="F3" s="54"/>
      <c r="G3" s="54"/>
      <c r="H3" s="54"/>
      <c r="I3" s="54"/>
      <c r="J3" s="54"/>
      <c r="K3" s="54"/>
      <c r="L3" s="54"/>
      <c r="M3" s="54"/>
      <c r="N3" s="54"/>
      <c r="O3" s="54"/>
      <c r="P3" s="54"/>
    </row>
    <row r="4" spans="1:26" x14ac:dyDescent="0.2">
      <c r="A4" s="22"/>
      <c r="B4" s="70">
        <v>2000</v>
      </c>
      <c r="C4" s="70">
        <v>2001</v>
      </c>
      <c r="D4" s="70">
        <v>2002</v>
      </c>
      <c r="E4" s="70">
        <v>2003</v>
      </c>
      <c r="F4" s="70">
        <v>2004</v>
      </c>
      <c r="G4" s="70">
        <v>2005</v>
      </c>
      <c r="H4" s="70">
        <v>2006</v>
      </c>
      <c r="I4" s="70">
        <v>2007</v>
      </c>
      <c r="J4" s="70">
        <v>2008</v>
      </c>
      <c r="K4" s="70">
        <v>2009</v>
      </c>
      <c r="L4" s="70">
        <v>2010</v>
      </c>
      <c r="M4" s="70">
        <v>2011</v>
      </c>
      <c r="N4" s="70">
        <v>2012</v>
      </c>
      <c r="O4" s="70">
        <v>2013</v>
      </c>
      <c r="P4" s="70">
        <v>2014</v>
      </c>
      <c r="Q4" s="70">
        <v>2015</v>
      </c>
      <c r="R4" s="70">
        <v>2016</v>
      </c>
      <c r="S4" s="70">
        <v>2017</v>
      </c>
      <c r="T4" s="70">
        <v>2018</v>
      </c>
      <c r="U4" s="70">
        <v>2019</v>
      </c>
      <c r="V4" s="140">
        <v>2020</v>
      </c>
      <c r="W4" s="157">
        <v>2021</v>
      </c>
      <c r="X4" s="147">
        <v>2022</v>
      </c>
      <c r="Y4" s="147">
        <v>2023</v>
      </c>
      <c r="Z4" s="138">
        <v>2024</v>
      </c>
    </row>
    <row r="5" spans="1:26" x14ac:dyDescent="0.2">
      <c r="A5" s="29" t="str">
        <f>IF(desc!$B$1=1,desc!$A$33,IF(desc!$B$1=2,desc!$B$33,IF(desc!$B$1=3,desc!$C$33,desc!$D$33)))</f>
        <v>Collegamenti su doppino in rame</v>
      </c>
      <c r="B5" s="71"/>
      <c r="C5" s="71"/>
      <c r="D5" s="71"/>
      <c r="E5" s="71"/>
      <c r="F5" s="71"/>
      <c r="G5" s="71"/>
      <c r="H5" s="71"/>
      <c r="I5" s="71"/>
      <c r="J5" s="71"/>
      <c r="K5" s="71"/>
      <c r="L5" s="71"/>
      <c r="M5" s="71"/>
      <c r="N5" s="71"/>
      <c r="O5" s="71"/>
      <c r="P5" s="71"/>
      <c r="Q5" s="71"/>
      <c r="R5" s="71"/>
      <c r="S5" s="71"/>
      <c r="T5" s="71"/>
      <c r="U5" s="71"/>
      <c r="V5" s="141"/>
      <c r="W5" s="158"/>
      <c r="X5" s="148"/>
      <c r="Y5" s="148"/>
      <c r="Z5" s="125"/>
    </row>
    <row r="6" spans="1:26" ht="25.5" hidden="1" outlineLevel="1" x14ac:dyDescent="0.2">
      <c r="A6" s="30" t="str">
        <f>IF(desc!$B$1=1,desc!$A$34,IF(desc!$B$1=2,desc!$B$34,IF(desc!$B$1=3,desc!$C$34,desc!$D$34)))</f>
        <v>Numero di collegamenti mediante linee affittate con sistema di trasmissione</v>
      </c>
      <c r="B6" s="73" t="s">
        <v>254</v>
      </c>
      <c r="C6" s="73" t="s">
        <v>254</v>
      </c>
      <c r="D6" s="73" t="s">
        <v>254</v>
      </c>
      <c r="E6" s="72">
        <v>122928</v>
      </c>
      <c r="F6" s="72">
        <v>111466</v>
      </c>
      <c r="G6" s="72">
        <v>100853</v>
      </c>
      <c r="H6" s="72">
        <v>94744</v>
      </c>
      <c r="I6" s="72">
        <v>89994</v>
      </c>
      <c r="J6" s="72">
        <v>112979</v>
      </c>
      <c r="K6" s="72">
        <v>74008</v>
      </c>
      <c r="L6" s="72">
        <v>57853</v>
      </c>
      <c r="M6" s="72">
        <v>48613</v>
      </c>
      <c r="N6" s="72">
        <v>46571</v>
      </c>
      <c r="O6" s="72">
        <v>38531</v>
      </c>
      <c r="P6" s="72">
        <v>36592</v>
      </c>
      <c r="Q6" s="72">
        <v>33011</v>
      </c>
      <c r="R6" s="72">
        <v>29350</v>
      </c>
      <c r="S6" s="72">
        <v>23516</v>
      </c>
      <c r="T6" s="120" t="s">
        <v>249</v>
      </c>
      <c r="U6" s="128" t="s">
        <v>249</v>
      </c>
      <c r="V6" s="142" t="s">
        <v>249</v>
      </c>
      <c r="W6" s="159" t="s">
        <v>249</v>
      </c>
      <c r="X6" s="149" t="s">
        <v>249</v>
      </c>
      <c r="Y6" s="149" t="s">
        <v>249</v>
      </c>
      <c r="Z6" s="126" t="s">
        <v>249</v>
      </c>
    </row>
    <row r="7" spans="1:26" ht="25.5" hidden="1" outlineLevel="1" x14ac:dyDescent="0.2">
      <c r="A7" s="31" t="str">
        <f>IF(desc!$B$1=1,desc!$A$35,IF(desc!$B$1=2,desc!$B$35,IF(desc!$B$1=3,desc!$C$35,desc!$D$35)))</f>
        <v>Numero di collegamenti mediante linee affittate senza sistema di trasmissione (rame spento o dark copper)</v>
      </c>
      <c r="B7" s="73" t="s">
        <v>254</v>
      </c>
      <c r="C7" s="73" t="s">
        <v>254</v>
      </c>
      <c r="D7" s="73" t="s">
        <v>254</v>
      </c>
      <c r="E7" s="73" t="s">
        <v>172</v>
      </c>
      <c r="F7" s="73" t="s">
        <v>173</v>
      </c>
      <c r="G7" s="73">
        <v>25</v>
      </c>
      <c r="H7" s="73">
        <v>181</v>
      </c>
      <c r="I7" s="73">
        <v>137</v>
      </c>
      <c r="J7" s="73">
        <v>74</v>
      </c>
      <c r="K7" s="73">
        <v>73</v>
      </c>
      <c r="L7" s="73">
        <v>413</v>
      </c>
      <c r="M7" s="73">
        <v>423</v>
      </c>
      <c r="N7" s="73">
        <v>427</v>
      </c>
      <c r="O7" s="73">
        <v>405</v>
      </c>
      <c r="P7" s="73">
        <v>346</v>
      </c>
      <c r="Q7" s="73">
        <v>260</v>
      </c>
      <c r="R7" s="73">
        <v>260</v>
      </c>
      <c r="S7" s="73">
        <v>100</v>
      </c>
      <c r="T7" s="120" t="s">
        <v>249</v>
      </c>
      <c r="U7" s="128" t="s">
        <v>249</v>
      </c>
      <c r="V7" s="142" t="s">
        <v>249</v>
      </c>
      <c r="W7" s="159" t="s">
        <v>249</v>
      </c>
      <c r="X7" s="149" t="s">
        <v>249</v>
      </c>
      <c r="Y7" s="149" t="s">
        <v>249</v>
      </c>
      <c r="Z7" s="126" t="s">
        <v>249</v>
      </c>
    </row>
    <row r="8" spans="1:26" collapsed="1" x14ac:dyDescent="0.2">
      <c r="A8" s="31" t="str">
        <f>IF(desc!$B$1=1,desc!$A$36,IF(desc!$B$1=2,desc!$B$36,IF(desc!$B$1=3,desc!$C$36,desc!$D$36)))</f>
        <v>Numero di collegamenti in fibra ottica (FTTB, FTTC, FTTS)</v>
      </c>
      <c r="B8" s="73" t="s">
        <v>249</v>
      </c>
      <c r="C8" s="73" t="s">
        <v>249</v>
      </c>
      <c r="D8" s="73" t="s">
        <v>249</v>
      </c>
      <c r="E8" s="73" t="s">
        <v>249</v>
      </c>
      <c r="F8" s="73" t="s">
        <v>249</v>
      </c>
      <c r="G8" s="73" t="s">
        <v>249</v>
      </c>
      <c r="H8" s="73" t="s">
        <v>249</v>
      </c>
      <c r="I8" s="73" t="s">
        <v>249</v>
      </c>
      <c r="J8" s="73" t="s">
        <v>249</v>
      </c>
      <c r="K8" s="73" t="s">
        <v>249</v>
      </c>
      <c r="L8" s="73" t="s">
        <v>249</v>
      </c>
      <c r="M8" s="73" t="s">
        <v>249</v>
      </c>
      <c r="N8" s="73" t="s">
        <v>249</v>
      </c>
      <c r="O8" s="73" t="s">
        <v>249</v>
      </c>
      <c r="P8" s="73" t="s">
        <v>249</v>
      </c>
      <c r="Q8" s="73" t="s">
        <v>249</v>
      </c>
      <c r="R8" s="73" t="s">
        <v>249</v>
      </c>
      <c r="S8" s="73" t="s">
        <v>249</v>
      </c>
      <c r="T8" s="120">
        <v>1575154</v>
      </c>
      <c r="U8" s="129">
        <v>1615444</v>
      </c>
      <c r="V8" s="143">
        <v>1700386</v>
      </c>
      <c r="W8" s="160">
        <v>1920424</v>
      </c>
      <c r="X8" s="150">
        <v>1730436</v>
      </c>
      <c r="Y8" s="150">
        <v>1715045</v>
      </c>
      <c r="Z8" s="127">
        <v>1416076</v>
      </c>
    </row>
    <row r="9" spans="1:26" hidden="1" outlineLevel="1" x14ac:dyDescent="0.2">
      <c r="A9" s="32" t="str">
        <f>IF(desc!$B$1=1,desc!$A$37,IF(desc!$B$1=2,desc!$B$37,IF(desc!$B$1=3,desc!$C$37,desc!$D$37)))</f>
        <v>Collegamenti DSL</v>
      </c>
      <c r="B9" s="74"/>
      <c r="C9" s="74"/>
      <c r="D9" s="74"/>
      <c r="E9" s="74"/>
      <c r="F9" s="74"/>
      <c r="G9" s="74"/>
      <c r="H9" s="74"/>
      <c r="I9" s="74"/>
      <c r="J9" s="74"/>
      <c r="K9" s="74"/>
      <c r="L9" s="75"/>
      <c r="M9" s="75"/>
      <c r="N9" s="75"/>
      <c r="O9" s="75"/>
      <c r="P9" s="75"/>
      <c r="Q9" s="75"/>
      <c r="R9" s="75"/>
      <c r="S9" s="75"/>
      <c r="T9" s="121"/>
      <c r="U9" s="130"/>
      <c r="V9" s="143"/>
      <c r="W9" s="160"/>
      <c r="X9" s="150"/>
      <c r="Y9" s="150"/>
      <c r="Z9" s="127"/>
    </row>
    <row r="10" spans="1:26" ht="13.15" hidden="1" customHeight="1" outlineLevel="1" x14ac:dyDescent="0.2">
      <c r="A10" s="33" t="str">
        <f>IF(desc!$B$1=1,desc!$A$38,IF(desc!$B$1=2,desc!$B$38,IF(desc!$B$1=3,desc!$C$38,desc!$D$38)))</f>
        <v>Numero di collegamenti aDSL</v>
      </c>
      <c r="B10" s="73" t="s">
        <v>254</v>
      </c>
      <c r="C10" s="73" t="s">
        <v>254</v>
      </c>
      <c r="D10" s="73" t="s">
        <v>254</v>
      </c>
      <c r="E10" s="76">
        <v>508524</v>
      </c>
      <c r="F10" s="76">
        <v>818825</v>
      </c>
      <c r="G10" s="76">
        <v>1112114</v>
      </c>
      <c r="H10" s="76">
        <v>1389304</v>
      </c>
      <c r="I10" s="76">
        <v>1606413</v>
      </c>
      <c r="J10" s="76">
        <v>1758751</v>
      </c>
      <c r="K10" s="76">
        <v>1310245</v>
      </c>
      <c r="L10" s="77">
        <v>838558</v>
      </c>
      <c r="M10" s="77">
        <v>614099</v>
      </c>
      <c r="N10" s="77">
        <v>304448</v>
      </c>
      <c r="O10" s="77">
        <v>162930</v>
      </c>
      <c r="P10" s="77">
        <v>125564</v>
      </c>
      <c r="Q10" s="105">
        <v>104867</v>
      </c>
      <c r="R10" s="105">
        <v>85963</v>
      </c>
      <c r="S10" s="105">
        <v>115788</v>
      </c>
      <c r="T10" s="120" t="s">
        <v>249</v>
      </c>
      <c r="U10" s="128" t="s">
        <v>249</v>
      </c>
      <c r="V10" s="142" t="s">
        <v>249</v>
      </c>
      <c r="W10" s="159" t="s">
        <v>249</v>
      </c>
      <c r="X10" s="149" t="s">
        <v>249</v>
      </c>
      <c r="Y10" s="149" t="s">
        <v>249</v>
      </c>
      <c r="Z10" s="126" t="s">
        <v>249</v>
      </c>
    </row>
    <row r="11" spans="1:26" hidden="1" outlineLevel="1" x14ac:dyDescent="0.2">
      <c r="A11" s="34" t="str">
        <f>IF(desc!$B$1=1,desc!$A$39,IF(desc!$B$1=2,desc!$B$39,IF(desc!$B$1=3,desc!$C$39,desc!$D$39)))</f>
        <v>Numero di collegamenti sDSL</v>
      </c>
      <c r="B11" s="73" t="s">
        <v>254</v>
      </c>
      <c r="C11" s="73" t="s">
        <v>254</v>
      </c>
      <c r="D11" s="73" t="s">
        <v>254</v>
      </c>
      <c r="E11" s="76">
        <v>1421</v>
      </c>
      <c r="F11" s="76">
        <v>1479</v>
      </c>
      <c r="G11" s="76">
        <v>1659</v>
      </c>
      <c r="H11" s="76">
        <v>2158</v>
      </c>
      <c r="I11" s="76">
        <v>1372</v>
      </c>
      <c r="J11" s="76">
        <v>2866</v>
      </c>
      <c r="K11" s="76">
        <v>5158</v>
      </c>
      <c r="L11" s="77">
        <v>4724</v>
      </c>
      <c r="M11" s="77">
        <v>12101</v>
      </c>
      <c r="N11" s="77">
        <v>9364</v>
      </c>
      <c r="O11" s="77">
        <v>1632</v>
      </c>
      <c r="P11" s="77">
        <v>84</v>
      </c>
      <c r="Q11" s="77">
        <v>25</v>
      </c>
      <c r="R11" s="77">
        <v>23</v>
      </c>
      <c r="S11" s="77">
        <v>4</v>
      </c>
      <c r="T11" s="120" t="s">
        <v>249</v>
      </c>
      <c r="U11" s="128" t="s">
        <v>249</v>
      </c>
      <c r="V11" s="142" t="s">
        <v>249</v>
      </c>
      <c r="W11" s="159" t="s">
        <v>249</v>
      </c>
      <c r="X11" s="149" t="s">
        <v>249</v>
      </c>
      <c r="Y11" s="149" t="s">
        <v>249</v>
      </c>
      <c r="Z11" s="126" t="s">
        <v>249</v>
      </c>
    </row>
    <row r="12" spans="1:26" hidden="1" outlineLevel="1" x14ac:dyDescent="0.2">
      <c r="A12" s="34" t="str">
        <f>IF(desc!$B$1=1,desc!$A$40,IF(desc!$B$1=2,desc!$B$40,IF(desc!$B$1=3,desc!$C$40,desc!$D$40)))</f>
        <v>Numero di collegamenti hDSL</v>
      </c>
      <c r="B12" s="73" t="s">
        <v>254</v>
      </c>
      <c r="C12" s="73" t="s">
        <v>254</v>
      </c>
      <c r="D12" s="73" t="s">
        <v>254</v>
      </c>
      <c r="E12" s="76">
        <v>754</v>
      </c>
      <c r="F12" s="76">
        <v>141</v>
      </c>
      <c r="G12" s="76">
        <v>573</v>
      </c>
      <c r="H12" s="76">
        <v>615</v>
      </c>
      <c r="I12" s="76">
        <v>40</v>
      </c>
      <c r="J12" s="76">
        <v>5</v>
      </c>
      <c r="K12" s="76">
        <v>0</v>
      </c>
      <c r="L12" s="77">
        <v>1</v>
      </c>
      <c r="M12" s="77">
        <v>0</v>
      </c>
      <c r="N12" s="77">
        <v>0</v>
      </c>
      <c r="O12" s="77">
        <v>0</v>
      </c>
      <c r="P12" s="77">
        <v>0</v>
      </c>
      <c r="Q12" s="77">
        <v>0</v>
      </c>
      <c r="R12" s="77">
        <v>0</v>
      </c>
      <c r="S12" s="77">
        <v>0</v>
      </c>
      <c r="T12" s="120" t="s">
        <v>249</v>
      </c>
      <c r="U12" s="128" t="s">
        <v>249</v>
      </c>
      <c r="V12" s="142" t="s">
        <v>249</v>
      </c>
      <c r="W12" s="159" t="s">
        <v>249</v>
      </c>
      <c r="X12" s="149" t="s">
        <v>249</v>
      </c>
      <c r="Y12" s="149" t="s">
        <v>249</v>
      </c>
      <c r="Z12" s="126" t="s">
        <v>249</v>
      </c>
    </row>
    <row r="13" spans="1:26" hidden="1" outlineLevel="1" x14ac:dyDescent="0.2">
      <c r="A13" s="34" t="str">
        <f>IF(desc!$B$1=1,desc!$A$41,IF(desc!$B$1=2,desc!$B$41,IF(desc!$B$1=3,desc!$C$41,desc!$D$41)))</f>
        <v>Numero di collegamenti SHDSL</v>
      </c>
      <c r="B13" s="76" t="s">
        <v>260</v>
      </c>
      <c r="C13" s="76" t="s">
        <v>260</v>
      </c>
      <c r="D13" s="76" t="s">
        <v>260</v>
      </c>
      <c r="E13" s="76" t="s">
        <v>260</v>
      </c>
      <c r="F13" s="76" t="s">
        <v>260</v>
      </c>
      <c r="G13" s="76" t="s">
        <v>260</v>
      </c>
      <c r="H13" s="76" t="s">
        <v>260</v>
      </c>
      <c r="I13" s="76">
        <v>612</v>
      </c>
      <c r="J13" s="76">
        <v>759</v>
      </c>
      <c r="K13" s="76">
        <v>351</v>
      </c>
      <c r="L13" s="77">
        <v>548</v>
      </c>
      <c r="M13" s="77">
        <v>458</v>
      </c>
      <c r="N13" s="77">
        <v>461</v>
      </c>
      <c r="O13" s="77">
        <v>407</v>
      </c>
      <c r="P13" s="77">
        <v>253</v>
      </c>
      <c r="Q13" s="77">
        <v>253</v>
      </c>
      <c r="R13" s="77">
        <v>250</v>
      </c>
      <c r="S13" s="77">
        <v>4090</v>
      </c>
      <c r="T13" s="120" t="s">
        <v>249</v>
      </c>
      <c r="U13" s="128" t="s">
        <v>249</v>
      </c>
      <c r="V13" s="142" t="s">
        <v>249</v>
      </c>
      <c r="W13" s="159" t="s">
        <v>249</v>
      </c>
      <c r="X13" s="149" t="s">
        <v>249</v>
      </c>
      <c r="Y13" s="149" t="s">
        <v>249</v>
      </c>
      <c r="Z13" s="126" t="s">
        <v>249</v>
      </c>
    </row>
    <row r="14" spans="1:26" hidden="1" outlineLevel="1" x14ac:dyDescent="0.2">
      <c r="A14" s="34" t="str">
        <f>IF(desc!$B$1=1,desc!$A$42,IF(desc!$B$1=2,desc!$B$42,IF(desc!$B$1=3,desc!$C$42,desc!$D$42)))</f>
        <v>Numero di collegamenti vDSL</v>
      </c>
      <c r="B14" s="73" t="s">
        <v>254</v>
      </c>
      <c r="C14" s="73" t="s">
        <v>254</v>
      </c>
      <c r="D14" s="73" t="s">
        <v>254</v>
      </c>
      <c r="E14" s="76">
        <v>76</v>
      </c>
      <c r="F14" s="76">
        <v>10</v>
      </c>
      <c r="G14" s="76">
        <v>40</v>
      </c>
      <c r="H14" s="76">
        <v>42</v>
      </c>
      <c r="I14" s="76">
        <v>331</v>
      </c>
      <c r="J14" s="76">
        <v>371</v>
      </c>
      <c r="K14" s="76">
        <v>458061</v>
      </c>
      <c r="L14" s="77">
        <v>698327</v>
      </c>
      <c r="M14" s="77">
        <v>984988</v>
      </c>
      <c r="N14" s="77">
        <v>1304482</v>
      </c>
      <c r="O14" s="77">
        <v>1347368</v>
      </c>
      <c r="P14" s="77">
        <v>1603618</v>
      </c>
      <c r="Q14" s="77">
        <v>1585353</v>
      </c>
      <c r="R14" s="77">
        <v>1547394</v>
      </c>
      <c r="S14" s="77">
        <v>1498501</v>
      </c>
      <c r="T14" s="120" t="s">
        <v>249</v>
      </c>
      <c r="U14" s="128" t="s">
        <v>249</v>
      </c>
      <c r="V14" s="142" t="s">
        <v>249</v>
      </c>
      <c r="W14" s="159" t="s">
        <v>249</v>
      </c>
      <c r="X14" s="149" t="s">
        <v>249</v>
      </c>
      <c r="Y14" s="149" t="s">
        <v>249</v>
      </c>
      <c r="Z14" s="126" t="s">
        <v>249</v>
      </c>
    </row>
    <row r="15" spans="1:26" hidden="1" outlineLevel="1" x14ac:dyDescent="0.2">
      <c r="A15" s="34" t="str">
        <f>IF(desc!$B$1=1,desc!$A$43,IF(desc!$B$1=2,desc!$B$43,IF(desc!$B$1=3,desc!$C$43,desc!$D$43)))</f>
        <v>Numero di collegamenti DSL / altro</v>
      </c>
      <c r="B15" s="73" t="s">
        <v>254</v>
      </c>
      <c r="C15" s="73" t="s">
        <v>254</v>
      </c>
      <c r="D15" s="73" t="s">
        <v>254</v>
      </c>
      <c r="E15" s="76">
        <v>13</v>
      </c>
      <c r="F15" s="76">
        <v>1725</v>
      </c>
      <c r="G15" s="76">
        <v>2279</v>
      </c>
      <c r="H15" s="76">
        <v>2964</v>
      </c>
      <c r="I15" s="76">
        <v>3213</v>
      </c>
      <c r="J15" s="76">
        <v>7492</v>
      </c>
      <c r="K15" s="76">
        <v>53274</v>
      </c>
      <c r="L15" s="77">
        <v>317175</v>
      </c>
      <c r="M15" s="77">
        <v>291217</v>
      </c>
      <c r="N15" s="77">
        <v>159731</v>
      </c>
      <c r="O15" s="77">
        <v>595048</v>
      </c>
      <c r="P15" s="77">
        <v>476569</v>
      </c>
      <c r="Q15" s="77">
        <v>638160</v>
      </c>
      <c r="R15" s="77">
        <v>774402</v>
      </c>
      <c r="S15" s="77">
        <v>942524</v>
      </c>
      <c r="T15" s="120" t="s">
        <v>249</v>
      </c>
      <c r="U15" s="128" t="s">
        <v>249</v>
      </c>
      <c r="V15" s="142" t="s">
        <v>249</v>
      </c>
      <c r="W15" s="159" t="s">
        <v>249</v>
      </c>
      <c r="X15" s="149" t="s">
        <v>249</v>
      </c>
      <c r="Y15" s="149" t="s">
        <v>249</v>
      </c>
      <c r="Z15" s="126" t="s">
        <v>249</v>
      </c>
    </row>
    <row r="16" spans="1:26" collapsed="1" x14ac:dyDescent="0.2">
      <c r="A16" s="35" t="str">
        <f>IF(desc!$B$1=1,desc!$A$44,IF(desc!$B$1=2,desc!$B$44,IF(desc!$B$1=3,desc!$C$44,desc!$D$44)))</f>
        <v>Collegamenti in fibra ottica</v>
      </c>
      <c r="B16" s="73"/>
      <c r="C16" s="73"/>
      <c r="D16" s="73"/>
      <c r="E16" s="78"/>
      <c r="F16" s="78"/>
      <c r="G16" s="78"/>
      <c r="H16" s="78"/>
      <c r="I16" s="78"/>
      <c r="J16" s="78"/>
      <c r="K16" s="78"/>
      <c r="L16" s="79"/>
      <c r="M16" s="79"/>
      <c r="N16" s="79"/>
      <c r="O16" s="79"/>
      <c r="P16" s="79"/>
      <c r="Q16" s="79"/>
      <c r="R16" s="79"/>
      <c r="S16" s="79"/>
      <c r="T16" s="123"/>
      <c r="U16" s="131"/>
      <c r="V16" s="143"/>
      <c r="W16" s="160"/>
      <c r="X16" s="150"/>
      <c r="Y16" s="150"/>
      <c r="Z16" s="127"/>
    </row>
    <row r="17" spans="1:26" x14ac:dyDescent="0.2">
      <c r="A17" s="34" t="str">
        <f>IF(desc!$B$1=1,desc!$A$45,IF(desc!$B$1=2,desc!$B$45,IF(desc!$B$1=3,desc!$C$45,desc!$D$45)))</f>
        <v>Numero di collegamenti FTTH (Fiber to the Home) 3)</v>
      </c>
      <c r="B17" s="73" t="s">
        <v>254</v>
      </c>
      <c r="C17" s="73" t="s">
        <v>254</v>
      </c>
      <c r="D17" s="73" t="s">
        <v>254</v>
      </c>
      <c r="E17" s="76">
        <v>1776</v>
      </c>
      <c r="F17" s="76">
        <v>1401</v>
      </c>
      <c r="G17" s="76">
        <v>1586</v>
      </c>
      <c r="H17" s="76">
        <v>1754</v>
      </c>
      <c r="I17" s="76">
        <v>3299</v>
      </c>
      <c r="J17" s="76">
        <v>4198</v>
      </c>
      <c r="K17" s="76">
        <v>6035</v>
      </c>
      <c r="L17" s="77">
        <v>20126</v>
      </c>
      <c r="M17" s="77">
        <v>72122</v>
      </c>
      <c r="N17" s="77">
        <v>158996</v>
      </c>
      <c r="O17" s="77">
        <v>258202</v>
      </c>
      <c r="P17" s="77">
        <v>413868</v>
      </c>
      <c r="Q17" s="77">
        <v>616831</v>
      </c>
      <c r="R17" s="77">
        <v>767674</v>
      </c>
      <c r="S17" s="77">
        <v>1014611</v>
      </c>
      <c r="T17" s="122">
        <v>918265</v>
      </c>
      <c r="U17" s="174">
        <v>1194278</v>
      </c>
      <c r="V17" s="174">
        <v>1313511</v>
      </c>
      <c r="W17" s="174">
        <v>1325723</v>
      </c>
      <c r="X17" s="174">
        <v>1345157</v>
      </c>
      <c r="Y17" s="174">
        <v>1519055</v>
      </c>
      <c r="Z17" s="164">
        <v>1766802</v>
      </c>
    </row>
    <row r="18" spans="1:26" hidden="1" outlineLevel="1" x14ac:dyDescent="0.2">
      <c r="A18" s="34" t="str">
        <f>IF(desc!$B$1=1,desc!$A$46,IF(desc!$B$1=2,desc!$B$46,IF(desc!$B$1=3,desc!$C$46,desc!$D$46)))</f>
        <v>Numero di collegamenti FTTB (Fiber to the Building)</v>
      </c>
      <c r="B18" s="73" t="s">
        <v>254</v>
      </c>
      <c r="C18" s="73" t="s">
        <v>254</v>
      </c>
      <c r="D18" s="73" t="s">
        <v>254</v>
      </c>
      <c r="E18" s="76">
        <v>1302</v>
      </c>
      <c r="F18" s="76">
        <v>1744</v>
      </c>
      <c r="G18" s="76">
        <v>2044</v>
      </c>
      <c r="H18" s="76">
        <v>2180</v>
      </c>
      <c r="I18" s="76">
        <v>12203</v>
      </c>
      <c r="J18" s="76">
        <v>14897</v>
      </c>
      <c r="K18" s="76">
        <v>16449</v>
      </c>
      <c r="L18" s="77">
        <v>30520</v>
      </c>
      <c r="M18" s="77">
        <v>19325</v>
      </c>
      <c r="N18" s="77">
        <v>25085</v>
      </c>
      <c r="O18" s="77">
        <v>30407</v>
      </c>
      <c r="P18" s="77">
        <v>67481</v>
      </c>
      <c r="Q18" s="77">
        <v>98274</v>
      </c>
      <c r="R18" s="77">
        <v>96070</v>
      </c>
      <c r="S18" s="77">
        <v>156644</v>
      </c>
      <c r="T18" s="120" t="s">
        <v>249</v>
      </c>
      <c r="U18" s="128" t="s">
        <v>249</v>
      </c>
      <c r="V18" s="142" t="s">
        <v>249</v>
      </c>
      <c r="W18" s="159" t="s">
        <v>249</v>
      </c>
      <c r="X18" s="149" t="s">
        <v>249</v>
      </c>
      <c r="Y18" s="149" t="s">
        <v>249</v>
      </c>
      <c r="Z18" s="126" t="s">
        <v>249</v>
      </c>
    </row>
    <row r="19" spans="1:26" hidden="1" outlineLevel="1" x14ac:dyDescent="0.2">
      <c r="A19" s="34" t="str">
        <f>IF(desc!$B$1=1,desc!$A$47,IF(desc!$B$1=2,desc!$B$47,IF(desc!$B$1=3,desc!$C$47,desc!$D$47)))</f>
        <v>Numero di collegamenti mediante linee affittate con sistema di trasmissione</v>
      </c>
      <c r="B19" s="73" t="s">
        <v>254</v>
      </c>
      <c r="C19" s="73" t="s">
        <v>254</v>
      </c>
      <c r="D19" s="73" t="s">
        <v>254</v>
      </c>
      <c r="E19" s="76">
        <v>18262</v>
      </c>
      <c r="F19" s="76">
        <v>19150</v>
      </c>
      <c r="G19" s="76">
        <v>21805</v>
      </c>
      <c r="H19" s="76">
        <v>28358</v>
      </c>
      <c r="I19" s="76">
        <v>32665</v>
      </c>
      <c r="J19" s="76">
        <v>34122</v>
      </c>
      <c r="K19" s="76">
        <v>39763</v>
      </c>
      <c r="L19" s="77">
        <v>43016</v>
      </c>
      <c r="M19" s="77">
        <v>50920</v>
      </c>
      <c r="N19" s="77">
        <v>47426</v>
      </c>
      <c r="O19" s="77">
        <v>66584</v>
      </c>
      <c r="P19" s="77">
        <v>71450</v>
      </c>
      <c r="Q19" s="77">
        <v>65274</v>
      </c>
      <c r="R19" s="77">
        <v>65064</v>
      </c>
      <c r="S19" s="77">
        <v>86377</v>
      </c>
      <c r="T19" s="120" t="s">
        <v>249</v>
      </c>
      <c r="U19" s="128" t="s">
        <v>249</v>
      </c>
      <c r="V19" s="142" t="s">
        <v>249</v>
      </c>
      <c r="W19" s="159" t="s">
        <v>249</v>
      </c>
      <c r="X19" s="149" t="s">
        <v>249</v>
      </c>
      <c r="Y19" s="149" t="s">
        <v>249</v>
      </c>
      <c r="Z19" s="126" t="s">
        <v>249</v>
      </c>
    </row>
    <row r="20" spans="1:26" ht="25.5" hidden="1" outlineLevel="1" x14ac:dyDescent="0.2">
      <c r="A20" s="36" t="str">
        <f>IF(desc!$B$1=1,desc!$A$48,IF(desc!$B$1=2,desc!$B$48,IF(desc!$B$1=3,desc!$C$48,desc!$D$48)))</f>
        <v>Numero di collegamenti mediante linee affittate senza sistema di trasmissione (rame spento o dark copper)</v>
      </c>
      <c r="B20" s="73" t="s">
        <v>254</v>
      </c>
      <c r="C20" s="73" t="s">
        <v>254</v>
      </c>
      <c r="D20" s="73" t="s">
        <v>254</v>
      </c>
      <c r="E20" s="98">
        <v>3069</v>
      </c>
      <c r="F20" s="98">
        <v>2620</v>
      </c>
      <c r="G20" s="98">
        <v>2621</v>
      </c>
      <c r="H20" s="98">
        <v>3964</v>
      </c>
      <c r="I20" s="98">
        <v>4520</v>
      </c>
      <c r="J20" s="98">
        <v>8687</v>
      </c>
      <c r="K20" s="98">
        <v>7297</v>
      </c>
      <c r="L20" s="73">
        <v>8218</v>
      </c>
      <c r="M20" s="73">
        <v>9833</v>
      </c>
      <c r="N20" s="73">
        <v>6937</v>
      </c>
      <c r="O20" s="73">
        <v>8564</v>
      </c>
      <c r="P20" s="73">
        <v>9650</v>
      </c>
      <c r="Q20" s="73">
        <v>10043</v>
      </c>
      <c r="R20" s="73">
        <v>11487</v>
      </c>
      <c r="S20" s="73">
        <v>23833</v>
      </c>
      <c r="T20" s="120" t="s">
        <v>249</v>
      </c>
      <c r="U20" s="128" t="s">
        <v>249</v>
      </c>
      <c r="V20" s="142" t="s">
        <v>249</v>
      </c>
      <c r="W20" s="159" t="s">
        <v>249</v>
      </c>
      <c r="X20" s="149" t="s">
        <v>249</v>
      </c>
      <c r="Y20" s="149" t="s">
        <v>249</v>
      </c>
      <c r="Z20" s="126" t="s">
        <v>249</v>
      </c>
    </row>
    <row r="21" spans="1:26" collapsed="1" x14ac:dyDescent="0.2">
      <c r="A21" s="35" t="str">
        <f>IF(desc!$B$1=1,desc!$A$49,IF(desc!$B$1=2,desc!$B$49,IF(desc!$B$1=3,desc!$C$49,desc!$D$49)))</f>
        <v>Collegamenti su cavo coassiale CATV </v>
      </c>
      <c r="B21" s="78"/>
      <c r="C21" s="78"/>
      <c r="D21" s="78"/>
      <c r="E21" s="78"/>
      <c r="F21" s="78"/>
      <c r="G21" s="78"/>
      <c r="H21" s="78"/>
      <c r="I21" s="78"/>
      <c r="J21" s="78"/>
      <c r="K21" s="78"/>
      <c r="L21" s="79"/>
      <c r="M21" s="79"/>
      <c r="N21" s="79"/>
      <c r="O21" s="79"/>
      <c r="P21" s="79"/>
      <c r="Q21" s="79"/>
      <c r="R21" s="79"/>
      <c r="S21" s="79"/>
      <c r="T21" s="123"/>
      <c r="U21" s="131"/>
      <c r="V21" s="143"/>
      <c r="W21" s="160"/>
      <c r="X21" s="150"/>
      <c r="Y21" s="150"/>
      <c r="Z21" s="127"/>
    </row>
    <row r="22" spans="1:26" x14ac:dyDescent="0.2">
      <c r="A22" s="34" t="str">
        <f>IF(desc!$B$1=1,desc!$A$50,IF(desc!$B$1=2,desc!$B$50,IF(desc!$B$1=3,desc!$C$50,desc!$D$50)))</f>
        <v>Numero di collegamenti CATV 4)</v>
      </c>
      <c r="B22" s="76" t="s">
        <v>260</v>
      </c>
      <c r="C22" s="76" t="s">
        <v>260</v>
      </c>
      <c r="D22" s="76" t="s">
        <v>260</v>
      </c>
      <c r="E22" s="76" t="s">
        <v>260</v>
      </c>
      <c r="F22" s="76" t="s">
        <v>260</v>
      </c>
      <c r="G22" s="76" t="s">
        <v>260</v>
      </c>
      <c r="H22" s="76" t="s">
        <v>260</v>
      </c>
      <c r="I22" s="76">
        <v>2801962</v>
      </c>
      <c r="J22" s="76">
        <v>2756903</v>
      </c>
      <c r="K22" s="76" t="s">
        <v>259</v>
      </c>
      <c r="L22" s="77">
        <v>2375483</v>
      </c>
      <c r="M22" s="77">
        <v>2296863</v>
      </c>
      <c r="N22" s="77">
        <v>2167272</v>
      </c>
      <c r="O22" s="77">
        <v>2169752</v>
      </c>
      <c r="P22" s="77">
        <v>2183386</v>
      </c>
      <c r="Q22" s="77">
        <v>1993612</v>
      </c>
      <c r="R22" s="77">
        <v>1943872</v>
      </c>
      <c r="S22" s="77">
        <v>1893330</v>
      </c>
      <c r="T22" s="122">
        <v>1744073</v>
      </c>
      <c r="U22" s="132">
        <v>1631073</v>
      </c>
      <c r="V22" s="143">
        <v>1516254</v>
      </c>
      <c r="W22" s="160">
        <v>1320000</v>
      </c>
      <c r="X22" s="150">
        <v>1140736</v>
      </c>
      <c r="Y22" s="150">
        <v>1259849</v>
      </c>
      <c r="Z22" s="127">
        <v>1205296</v>
      </c>
    </row>
    <row r="23" spans="1:26" hidden="1" outlineLevel="1" x14ac:dyDescent="0.2">
      <c r="A23" s="34" t="str">
        <f>IF(desc!$B$1=1,desc!$A$51,IF(desc!$B$1=2,desc!$B$51,IF(desc!$B$1=3,desc!$C$51,desc!$D$51)))</f>
        <v>Numero di collegamenti mediante linee affittate</v>
      </c>
      <c r="B23" s="73" t="s">
        <v>254</v>
      </c>
      <c r="C23" s="73" t="s">
        <v>254</v>
      </c>
      <c r="D23" s="73" t="s">
        <v>254</v>
      </c>
      <c r="E23" s="76">
        <v>2639</v>
      </c>
      <c r="F23" s="76">
        <v>240</v>
      </c>
      <c r="G23" s="76">
        <v>207</v>
      </c>
      <c r="H23" s="76">
        <v>743</v>
      </c>
      <c r="I23" s="76">
        <v>1382</v>
      </c>
      <c r="J23" s="76">
        <v>228</v>
      </c>
      <c r="K23" s="76">
        <v>3758</v>
      </c>
      <c r="L23" s="77">
        <v>4944</v>
      </c>
      <c r="M23" s="77">
        <v>8458</v>
      </c>
      <c r="N23" s="77">
        <v>49263</v>
      </c>
      <c r="O23" s="77">
        <v>49011</v>
      </c>
      <c r="P23" s="77">
        <v>35000</v>
      </c>
      <c r="Q23" s="77">
        <v>27301</v>
      </c>
      <c r="R23" s="77">
        <v>19893</v>
      </c>
      <c r="S23" s="77">
        <v>22382</v>
      </c>
      <c r="T23" s="120" t="s">
        <v>249</v>
      </c>
      <c r="U23" s="128" t="s">
        <v>249</v>
      </c>
      <c r="V23" s="142" t="s">
        <v>249</v>
      </c>
      <c r="W23" s="159" t="s">
        <v>249</v>
      </c>
      <c r="X23" s="149" t="s">
        <v>249</v>
      </c>
      <c r="Y23" s="149" t="s">
        <v>249</v>
      </c>
      <c r="Z23" s="126" t="s">
        <v>249</v>
      </c>
    </row>
    <row r="24" spans="1:26" collapsed="1" x14ac:dyDescent="0.2">
      <c r="A24" s="34" t="str">
        <f>IF(desc!$B$1=1,desc!$A$52,IF(desc!$B$1=2,desc!$B$52,IF(desc!$B$1=3,desc!$C$52,desc!$D$52)))</f>
        <v>Di cui collegamenti in fibra ottica (FTTB, FTTC, FTTS)</v>
      </c>
      <c r="B24" s="73" t="s">
        <v>249</v>
      </c>
      <c r="C24" s="73" t="s">
        <v>249</v>
      </c>
      <c r="D24" s="73" t="s">
        <v>249</v>
      </c>
      <c r="E24" s="73" t="s">
        <v>249</v>
      </c>
      <c r="F24" s="73" t="s">
        <v>249</v>
      </c>
      <c r="G24" s="73" t="s">
        <v>249</v>
      </c>
      <c r="H24" s="73" t="s">
        <v>249</v>
      </c>
      <c r="I24" s="73" t="s">
        <v>249</v>
      </c>
      <c r="J24" s="73" t="s">
        <v>249</v>
      </c>
      <c r="K24" s="73" t="s">
        <v>249</v>
      </c>
      <c r="L24" s="73" t="s">
        <v>249</v>
      </c>
      <c r="M24" s="73" t="s">
        <v>249</v>
      </c>
      <c r="N24" s="73" t="s">
        <v>249</v>
      </c>
      <c r="O24" s="73" t="s">
        <v>249</v>
      </c>
      <c r="P24" s="73" t="s">
        <v>249</v>
      </c>
      <c r="Q24" s="73" t="s">
        <v>249</v>
      </c>
      <c r="R24" s="73" t="s">
        <v>249</v>
      </c>
      <c r="S24" s="73" t="s">
        <v>249</v>
      </c>
      <c r="T24" s="122">
        <v>60892</v>
      </c>
      <c r="U24" s="133">
        <v>57884</v>
      </c>
      <c r="V24" s="143">
        <v>66495</v>
      </c>
      <c r="W24" s="161">
        <v>77758</v>
      </c>
      <c r="X24" s="151">
        <v>73125</v>
      </c>
      <c r="Y24" s="151">
        <v>136470</v>
      </c>
      <c r="Z24" s="127">
        <v>85585</v>
      </c>
    </row>
    <row r="25" spans="1:26" x14ac:dyDescent="0.2">
      <c r="A25" s="37" t="str">
        <f>IF(desc!$B$1=1,desc!$A$53,IF(desc!$B$1=2,desc!$B$53,IF(desc!$B$1=3,desc!$C$53,desc!$D$53)))</f>
        <v>Collegamenti BWA o in ponte radio 5)</v>
      </c>
      <c r="B25" s="78"/>
      <c r="C25" s="78"/>
      <c r="D25" s="78"/>
      <c r="E25" s="78"/>
      <c r="F25" s="78"/>
      <c r="G25" s="78"/>
      <c r="H25" s="78"/>
      <c r="I25" s="78"/>
      <c r="J25" s="78"/>
      <c r="K25" s="78"/>
      <c r="L25" s="79"/>
      <c r="M25" s="79"/>
      <c r="N25" s="79"/>
      <c r="O25" s="79"/>
      <c r="P25" s="79"/>
      <c r="Q25" s="79"/>
      <c r="R25" s="79"/>
      <c r="S25" s="79"/>
      <c r="T25" s="123"/>
      <c r="U25" s="134"/>
      <c r="V25" s="143"/>
      <c r="W25" s="160"/>
      <c r="X25" s="150"/>
      <c r="Y25" s="150"/>
      <c r="Z25" s="127"/>
    </row>
    <row r="26" spans="1:26" hidden="1" outlineLevel="1" x14ac:dyDescent="0.2">
      <c r="A26" s="34" t="str">
        <f>IF(desc!$B$1=1,desc!$A$54,IF(desc!$B$1=2,desc!$B$54,IF(desc!$B$1=3,desc!$C$54,desc!$D$54)))</f>
        <v>Numero di collegamenti BWA 6)</v>
      </c>
      <c r="B26" s="76" t="s">
        <v>174</v>
      </c>
      <c r="C26" s="76">
        <v>6</v>
      </c>
      <c r="D26" s="76">
        <v>13</v>
      </c>
      <c r="E26" s="76">
        <v>11</v>
      </c>
      <c r="F26" s="76" t="s">
        <v>175</v>
      </c>
      <c r="G26" s="76">
        <v>13</v>
      </c>
      <c r="H26" s="76">
        <v>7</v>
      </c>
      <c r="I26" s="76">
        <v>3</v>
      </c>
      <c r="J26" s="76">
        <v>3</v>
      </c>
      <c r="K26" s="76">
        <v>3</v>
      </c>
      <c r="L26" s="77">
        <v>3</v>
      </c>
      <c r="M26" s="77">
        <v>2</v>
      </c>
      <c r="N26" s="77">
        <v>32</v>
      </c>
      <c r="O26" s="77">
        <v>95</v>
      </c>
      <c r="P26" s="77">
        <v>131</v>
      </c>
      <c r="Q26" s="77">
        <v>120</v>
      </c>
      <c r="R26" s="77">
        <v>145</v>
      </c>
      <c r="S26" s="77">
        <v>3</v>
      </c>
      <c r="T26" s="122">
        <v>0</v>
      </c>
      <c r="U26" s="135">
        <v>0</v>
      </c>
      <c r="V26" s="143">
        <v>30</v>
      </c>
      <c r="W26" s="160">
        <v>31</v>
      </c>
      <c r="X26" s="150">
        <v>23</v>
      </c>
      <c r="Y26" s="150" t="s">
        <v>249</v>
      </c>
      <c r="Z26" s="165" t="s">
        <v>249</v>
      </c>
    </row>
    <row r="27" spans="1:26" collapsed="1" x14ac:dyDescent="0.2">
      <c r="A27" s="34" t="str">
        <f>IF(desc!$B$1=1,desc!$A$55,IF(desc!$B$1=2,desc!$B$55,IF(desc!$B$1=3,desc!$C$55,desc!$D$55)))</f>
        <v>Numero di collegamenti in ponte radio 7)</v>
      </c>
      <c r="B27" s="73" t="s">
        <v>254</v>
      </c>
      <c r="C27" s="73" t="s">
        <v>254</v>
      </c>
      <c r="D27" s="73" t="s">
        <v>254</v>
      </c>
      <c r="E27" s="76">
        <v>332</v>
      </c>
      <c r="F27" s="76">
        <v>359</v>
      </c>
      <c r="G27" s="76">
        <v>342</v>
      </c>
      <c r="H27" s="76">
        <v>302</v>
      </c>
      <c r="I27" s="76">
        <v>291</v>
      </c>
      <c r="J27" s="76">
        <v>336</v>
      </c>
      <c r="K27" s="76">
        <v>361</v>
      </c>
      <c r="L27" s="77">
        <v>445</v>
      </c>
      <c r="M27" s="77">
        <v>416</v>
      </c>
      <c r="N27" s="77">
        <v>529</v>
      </c>
      <c r="O27" s="77">
        <v>510</v>
      </c>
      <c r="P27" s="77">
        <v>662</v>
      </c>
      <c r="Q27" s="77">
        <v>741</v>
      </c>
      <c r="R27" s="77">
        <v>1266</v>
      </c>
      <c r="S27" s="77">
        <v>783</v>
      </c>
      <c r="T27" s="122">
        <v>1244</v>
      </c>
      <c r="U27" s="136">
        <v>374</v>
      </c>
      <c r="V27" s="143">
        <v>363</v>
      </c>
      <c r="W27" s="160">
        <v>330</v>
      </c>
      <c r="X27" s="150">
        <v>820</v>
      </c>
      <c r="Y27" s="150">
        <v>799</v>
      </c>
      <c r="Z27" s="127">
        <v>690</v>
      </c>
    </row>
    <row r="28" spans="1:26" ht="27.75" hidden="1" customHeight="1" outlineLevel="1" x14ac:dyDescent="0.2">
      <c r="A28" s="119" t="str">
        <f>IF(desc!$B$1=1,desc!$A$56,IF(desc!$B$1=2,desc!$B$56,IF(desc!$B$1=3,desc!$C$56,desc!$D$56)))</f>
        <v>Collegamenti PLC (Power Line Communication / Comunicazione mediante linee domestiche di alimentazione della corrente elettrica)</v>
      </c>
      <c r="B28" s="81"/>
      <c r="C28" s="81"/>
      <c r="D28" s="81"/>
      <c r="E28" s="81"/>
      <c r="F28" s="81"/>
      <c r="G28" s="81"/>
      <c r="H28" s="81"/>
      <c r="I28" s="81"/>
      <c r="J28" s="81"/>
      <c r="K28" s="81"/>
      <c r="L28" s="81"/>
      <c r="M28" s="81"/>
      <c r="N28" s="81"/>
      <c r="O28" s="81"/>
      <c r="P28" s="81"/>
      <c r="Q28" s="81"/>
      <c r="R28" s="81"/>
      <c r="S28" s="81"/>
      <c r="T28" s="80"/>
      <c r="U28" s="135"/>
      <c r="V28" s="143"/>
      <c r="W28" s="160"/>
      <c r="X28" s="150"/>
      <c r="Y28" s="150"/>
      <c r="Z28" s="127"/>
    </row>
    <row r="29" spans="1:26" hidden="1" outlineLevel="1" x14ac:dyDescent="0.2">
      <c r="A29" s="34" t="str">
        <f>IF(desc!$B$1=1,desc!$A$57,IF(desc!$B$1=2,desc!$B$57,IF(desc!$B$1=3,desc!$C$57,desc!$D$57)))</f>
        <v>Numero di collegamenti</v>
      </c>
      <c r="B29" s="76" t="s">
        <v>176</v>
      </c>
      <c r="C29" s="76" t="s">
        <v>177</v>
      </c>
      <c r="D29" s="76" t="s">
        <v>178</v>
      </c>
      <c r="E29" s="76" t="s">
        <v>179</v>
      </c>
      <c r="F29" s="76" t="s">
        <v>180</v>
      </c>
      <c r="G29" s="76">
        <v>3805</v>
      </c>
      <c r="H29" s="76">
        <v>4779</v>
      </c>
      <c r="I29" s="76">
        <v>3419</v>
      </c>
      <c r="J29" s="76">
        <v>5766</v>
      </c>
      <c r="K29" s="76">
        <v>4545</v>
      </c>
      <c r="L29" s="77">
        <v>4000</v>
      </c>
      <c r="M29" s="77">
        <v>3100</v>
      </c>
      <c r="N29" s="77">
        <v>2600</v>
      </c>
      <c r="O29" s="77">
        <v>1014</v>
      </c>
      <c r="P29" s="77">
        <v>381</v>
      </c>
      <c r="Q29" s="77">
        <v>100</v>
      </c>
      <c r="R29" s="77">
        <v>50</v>
      </c>
      <c r="S29" s="77">
        <v>20</v>
      </c>
      <c r="T29" s="120" t="s">
        <v>249</v>
      </c>
      <c r="U29" s="128" t="s">
        <v>249</v>
      </c>
      <c r="V29" s="142" t="s">
        <v>249</v>
      </c>
      <c r="W29" s="159" t="s">
        <v>249</v>
      </c>
      <c r="X29" s="149" t="s">
        <v>249</v>
      </c>
      <c r="Y29" s="149" t="s">
        <v>249</v>
      </c>
      <c r="Z29" s="126" t="s">
        <v>249</v>
      </c>
    </row>
    <row r="30" spans="1:26" collapsed="1" x14ac:dyDescent="0.2">
      <c r="A30" s="37" t="str">
        <f>IF(desc!$B$1=1,desc!$A$58,IF(desc!$B$1=2,desc!$B$58,IF(desc!$B$1=3,desc!$C$58,desc!$D$58)))</f>
        <v>Accesso WLAN (Wireless Local Loop o rete locale senza filo)</v>
      </c>
      <c r="B30" s="80"/>
      <c r="C30" s="80"/>
      <c r="D30" s="80"/>
      <c r="E30" s="80"/>
      <c r="F30" s="80"/>
      <c r="G30" s="82"/>
      <c r="H30" s="80"/>
      <c r="I30" s="80"/>
      <c r="J30" s="80"/>
      <c r="K30" s="80"/>
      <c r="L30" s="80"/>
      <c r="M30" s="80"/>
      <c r="N30" s="80"/>
      <c r="O30" s="80"/>
      <c r="P30" s="83"/>
      <c r="Q30" s="83"/>
      <c r="R30" s="83"/>
      <c r="S30" s="83"/>
      <c r="T30" s="80"/>
      <c r="U30" s="136"/>
      <c r="V30" s="145"/>
      <c r="W30" s="162"/>
      <c r="X30" s="152"/>
      <c r="Y30" s="152"/>
      <c r="Z30" s="146"/>
    </row>
    <row r="31" spans="1:26" x14ac:dyDescent="0.2">
      <c r="A31" s="38" t="str">
        <f>IF(desc!$B$1=1,desc!$A$59,IF(desc!$B$1=2,desc!$B$59,IF(desc!$B$1=3,desc!$C$59,desc!$D$59)))</f>
        <v>Numero di hotspot in esercizio</v>
      </c>
      <c r="B31" s="106" t="s">
        <v>249</v>
      </c>
      <c r="C31" s="106" t="s">
        <v>249</v>
      </c>
      <c r="D31" s="106" t="s">
        <v>249</v>
      </c>
      <c r="E31" s="106" t="s">
        <v>181</v>
      </c>
      <c r="F31" s="106" t="s">
        <v>182</v>
      </c>
      <c r="G31" s="106">
        <v>1497</v>
      </c>
      <c r="H31" s="106">
        <v>1624</v>
      </c>
      <c r="I31" s="106">
        <v>1640</v>
      </c>
      <c r="J31" s="106">
        <v>2534</v>
      </c>
      <c r="K31" s="106">
        <v>2697</v>
      </c>
      <c r="L31" s="107">
        <v>2382</v>
      </c>
      <c r="M31" s="107">
        <v>3325</v>
      </c>
      <c r="N31" s="107">
        <v>3224</v>
      </c>
      <c r="O31" s="107">
        <v>3727</v>
      </c>
      <c r="P31" s="107">
        <v>5407</v>
      </c>
      <c r="Q31" s="107">
        <v>6699</v>
      </c>
      <c r="R31" s="107">
        <v>8433</v>
      </c>
      <c r="S31" s="107">
        <v>8530</v>
      </c>
      <c r="T31" s="124">
        <v>9611</v>
      </c>
      <c r="U31" s="137">
        <v>10118</v>
      </c>
      <c r="V31" s="144">
        <v>10476</v>
      </c>
      <c r="W31" s="163">
        <v>15805</v>
      </c>
      <c r="X31" s="153">
        <v>9562</v>
      </c>
      <c r="Y31" s="153">
        <v>9836</v>
      </c>
      <c r="Z31" s="139">
        <v>9409</v>
      </c>
    </row>
    <row r="32" spans="1:26" x14ac:dyDescent="0.2">
      <c r="A32" s="39" t="str">
        <f>IF(desc!$B$1=1,desc!$A$60,IF(desc!$B$1=2,desc!$B$60,IF(desc!$B$1=3,desc!$C$60,desc!$D$60)))</f>
        <v>Osservazioni:</v>
      </c>
    </row>
    <row r="33" spans="1:17" x14ac:dyDescent="0.2">
      <c r="A33" s="39" t="str">
        <f>IF(desc!$B$1=1,desc!$A61,IF(desc!$B$1=2,desc!$B61,IF(desc!$B$1=3,desc!$C61,desc!$D61)))</f>
        <v>1) Questa informazione è stata rilevata diversamente prima del 2003.</v>
      </c>
    </row>
    <row r="34" spans="1:17" x14ac:dyDescent="0.2">
      <c r="A34" s="39" t="str">
        <f>IF(desc!$B$1=1,desc!$A62,IF(desc!$B$1=2,desc!$B62,IF(desc!$B$1=3,desc!$C62,desc!$D62)))</f>
        <v xml:space="preserve">2) Questa informazione è stata rilevata diversamente prima del 2007. </v>
      </c>
      <c r="B34" s="84"/>
      <c r="C34" s="84"/>
      <c r="D34" s="84"/>
      <c r="E34" s="84"/>
      <c r="F34" s="84"/>
      <c r="G34" s="84"/>
      <c r="H34" s="84"/>
      <c r="I34" s="84"/>
      <c r="J34" s="84"/>
      <c r="K34" s="84"/>
      <c r="Q34" s="84"/>
    </row>
    <row r="35" spans="1:17" ht="22.5" x14ac:dyDescent="0.2">
      <c r="A35" s="43" t="str">
        <f>IF(desc!$B$1=1,desc!$A63,IF(desc!$B$1=2,desc!$B63,IF(desc!$B$1=3,desc!$C63,desc!$D63)))</f>
        <v>3) I dati relativi agli anni dal 2016 al 2022 sono stati rivisti a seguito della scoperta che un fornitore ha consegnato connessioni attive e inattive insieme.</v>
      </c>
      <c r="B35" s="84"/>
      <c r="C35" s="84"/>
      <c r="D35" s="84"/>
      <c r="E35" s="84"/>
      <c r="F35" s="84"/>
      <c r="G35" s="84"/>
      <c r="H35" s="84"/>
      <c r="I35" s="84"/>
      <c r="J35" s="84"/>
      <c r="K35" s="84"/>
      <c r="Q35" s="84"/>
    </row>
    <row r="36" spans="1:17" ht="56.25" x14ac:dyDescent="0.2">
      <c r="A36" s="43" t="str">
        <f>IF(desc!$B$1=1,desc!$A64,IF(desc!$B$1=2,desc!$B64,IF(desc!$B$1=3,desc!$C64,desc!$D64)))</f>
        <v>4) La forte diminuzione del numero di collegamenti CATV nel 2009 è dovuta essenzialmente all'esenzione dell'obbligo di notifica dei fornitori che trasmettono soltanto dei programmi di radio e di televisione su linea e che hanno meno di 5000 clienti (modifica dell'art. 3, al. 1, OST). Ciò rappresenta circa 300'000 collegamenti che erano raccolti nel 2008 e che non lo sono più nel 2009 e dopo.</v>
      </c>
    </row>
    <row r="37" spans="1:17" x14ac:dyDescent="0.2">
      <c r="A37" s="43" t="str">
        <f>IF(desc!$B$1=1,desc!$A$65,IF(desc!$B$1=2,desc!$B$65,IF(desc!$B$1=3,desc!$C$65,desc!$D$65)))</f>
        <v>5) Definizione prima del 2018: Collegamenti WLL.</v>
      </c>
    </row>
    <row r="38" spans="1:17" ht="22.5" x14ac:dyDescent="0.2">
      <c r="A38" s="43" t="str">
        <f>IF(desc!$B$1=1,desc!$A$66,IF(desc!$B$1=2,desc!$B$66,IF(desc!$B$1=3,desc!$C$66,desc!$D$66)))</f>
        <v>6) Definizione prima del 2018: Numero di collegamenti (banda di frequenze 3.4 GHz e 26 GHz).</v>
      </c>
    </row>
    <row r="39" spans="1:17" ht="22.5" x14ac:dyDescent="0.2">
      <c r="A39" s="43" t="str">
        <f>IF(desc!$B$1=1,desc!$A$67,IF(desc!$B$1=2,desc!$B$67,IF(desc!$B$1=3,desc!$C$67,desc!$D$67)))</f>
        <v>7) Definizione prima del 2018: Numero di collegamenti mediante linee affittate (ponti radio).</v>
      </c>
    </row>
    <row r="40" spans="1:17" x14ac:dyDescent="0.2">
      <c r="A40" s="43" t="str">
        <f>IF(desc!$B$1=1,desc!$A$68,IF(desc!$B$1=2,desc!$B$68,IF(desc!$B$1=3,desc!$C$68,desc!$D$68)))</f>
        <v>... Dato non noto (non rilevato).</v>
      </c>
    </row>
    <row r="41" spans="1:17" x14ac:dyDescent="0.2">
      <c r="A41" s="27" t="str">
        <f>IF(desc!$B$1=1,desc!$A$93,IF(desc!$B$1=2,desc!$B$93,IF(desc!$B$1=3,desc!$C$93,desc!$D$93)))</f>
        <v>Fonte: UFCOM - Statistica sulle telecomunicazioni</v>
      </c>
    </row>
    <row r="42" spans="1:17" x14ac:dyDescent="0.2">
      <c r="A42" s="27" t="str">
        <f>IF(desc!$B$1=1,desc!$A$94,IF(desc!$B$1=2,desc!$B$94,IF(desc!$B$1=3,desc!$C$94,desc!$D$94)))</f>
        <v>© UFCOM 2025</v>
      </c>
    </row>
    <row r="43" spans="1:17" x14ac:dyDescent="0.2">
      <c r="A43" s="27"/>
    </row>
    <row r="44" spans="1:17" ht="22.5" x14ac:dyDescent="0.2">
      <c r="A44" s="169" t="str">
        <f>IF(desc!$B$1=1,desc!$A$95,IF(desc!$B$1=2,desc!$B$95,IF(desc!$B$1=3,desc!$C$95,desc!$D$95)))</f>
        <v>Informazioni: Ufficio federale delle comunicazioni, Sezione Economia e Statistica,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AE29"/>
  <sheetViews>
    <sheetView showGridLines="0" workbookViewId="0">
      <pane xSplit="1" ySplit="4" topLeftCell="AA5" activePane="bottomRight" state="frozen"/>
      <selection pane="topRight" activeCell="B1" sqref="B1"/>
      <selection pane="bottomLeft" activeCell="A7" sqref="A7"/>
      <selection pane="bottomRight" activeCell="A79" sqref="A79"/>
    </sheetView>
  </sheetViews>
  <sheetFormatPr baseColWidth="10" defaultColWidth="11.42578125" defaultRowHeight="12.75" x14ac:dyDescent="0.2"/>
  <cols>
    <col min="1" max="1" width="56" style="44" customWidth="1"/>
    <col min="2" max="16384" width="11.42578125" style="44"/>
  </cols>
  <sheetData>
    <row r="1" spans="1:31" ht="21" customHeight="1" x14ac:dyDescent="0.2">
      <c r="A1" s="19" t="str">
        <f>IF(desc!$B$1=1,desc!$A$69,IF(desc!$B$1=2,desc!$B$69,IF(desc!$B$1=3,desc!$C$69,desc!$D$69)))</f>
        <v>Tabella IF3: Publiphone</v>
      </c>
      <c r="B1" s="53"/>
      <c r="C1" s="53"/>
      <c r="D1" s="53"/>
      <c r="E1" s="53"/>
      <c r="F1" s="53"/>
      <c r="G1" s="53"/>
    </row>
    <row r="2" spans="1:31" ht="55.15" customHeight="1" x14ac:dyDescent="0.2">
      <c r="A2" s="40" t="str">
        <f>IF(desc!$B$1=1,desc!$A$70,IF(desc!$B$1=2,desc!$B$70,IF(desc!$B$1=3,desc!$C$70,desc!$D$70)))</f>
        <v>I Publifon sono tutti gli apparecchi pubblici a pagamento anticipato (tramite denaro in contanti e carte a chip). Da quando il cellulare è ormai alla portata di tutti, il traffico di telefonia tramite Publifon è in costante diminuzione.</v>
      </c>
      <c r="B2" s="54"/>
      <c r="C2" s="54"/>
      <c r="D2" s="54"/>
      <c r="E2" s="54"/>
      <c r="F2" s="54"/>
      <c r="G2" s="54"/>
      <c r="H2" s="54"/>
      <c r="I2" s="54"/>
      <c r="J2" s="54"/>
      <c r="K2" s="54"/>
      <c r="L2" s="54"/>
      <c r="M2" s="54"/>
      <c r="N2" s="54"/>
      <c r="O2" s="54"/>
      <c r="P2" s="54"/>
      <c r="Q2" s="54"/>
      <c r="R2" s="54"/>
      <c r="S2" s="54"/>
      <c r="T2" s="54"/>
      <c r="U2" s="54"/>
      <c r="V2" s="54"/>
      <c r="W2" s="54"/>
      <c r="X2" s="54"/>
      <c r="Y2" s="54"/>
      <c r="Z2" s="54"/>
      <c r="AA2" s="54"/>
    </row>
    <row r="3" spans="1:31" ht="4.9000000000000004" customHeight="1" x14ac:dyDescent="0.2">
      <c r="A3" s="7"/>
      <c r="B3" s="54"/>
      <c r="C3" s="54"/>
      <c r="D3" s="54"/>
      <c r="E3" s="54"/>
      <c r="F3" s="54"/>
      <c r="G3" s="54"/>
      <c r="H3" s="54"/>
      <c r="I3" s="54"/>
      <c r="J3" s="54"/>
      <c r="K3" s="54"/>
      <c r="L3" s="54"/>
      <c r="M3" s="54"/>
      <c r="N3" s="54"/>
      <c r="O3" s="54"/>
      <c r="P3" s="54"/>
      <c r="Q3" s="54"/>
      <c r="R3" s="54"/>
      <c r="S3" s="54"/>
      <c r="T3" s="54"/>
      <c r="U3" s="54"/>
      <c r="V3" s="54"/>
      <c r="W3" s="54"/>
      <c r="X3" s="54"/>
      <c r="Y3" s="54"/>
      <c r="Z3" s="54"/>
      <c r="AA3" s="54"/>
    </row>
    <row r="4" spans="1:31" x14ac:dyDescent="0.2">
      <c r="A4" s="22"/>
      <c r="B4" s="55">
        <v>1985</v>
      </c>
      <c r="C4" s="55">
        <v>1990</v>
      </c>
      <c r="D4" s="55">
        <v>1991</v>
      </c>
      <c r="E4" s="55">
        <v>1992</v>
      </c>
      <c r="F4" s="55">
        <v>1993</v>
      </c>
      <c r="G4" s="55">
        <v>1994</v>
      </c>
      <c r="H4" s="55">
        <v>1995</v>
      </c>
      <c r="I4" s="55">
        <v>1996</v>
      </c>
      <c r="J4" s="55">
        <v>1997</v>
      </c>
      <c r="K4" s="55">
        <v>1998</v>
      </c>
      <c r="L4" s="55">
        <v>1999</v>
      </c>
      <c r="M4" s="55">
        <v>2000</v>
      </c>
      <c r="N4" s="55">
        <v>2001</v>
      </c>
      <c r="O4" s="55">
        <v>2002</v>
      </c>
      <c r="P4" s="55">
        <v>2003</v>
      </c>
      <c r="Q4" s="55">
        <v>2004</v>
      </c>
      <c r="R4" s="55">
        <v>2005</v>
      </c>
      <c r="S4" s="55">
        <v>2006</v>
      </c>
      <c r="T4" s="55">
        <v>2007</v>
      </c>
      <c r="U4" s="55">
        <v>2008</v>
      </c>
      <c r="V4" s="55">
        <v>2009</v>
      </c>
      <c r="W4" s="55">
        <v>2010</v>
      </c>
      <c r="X4" s="55">
        <v>2011</v>
      </c>
      <c r="Y4" s="55">
        <v>2012</v>
      </c>
      <c r="Z4" s="55">
        <v>2013</v>
      </c>
      <c r="AA4" s="55">
        <v>2014</v>
      </c>
      <c r="AB4" s="55">
        <v>2015</v>
      </c>
      <c r="AC4" s="55">
        <v>2016</v>
      </c>
      <c r="AD4" s="55">
        <v>2017</v>
      </c>
      <c r="AE4" s="172">
        <v>2018</v>
      </c>
    </row>
    <row r="5" spans="1:31" ht="25.5" x14ac:dyDescent="0.2">
      <c r="A5" s="23" t="str">
        <f>IF(desc!$B$1=1,desc!$A$71,IF(desc!$B$1=2,desc!$B$71,IF(desc!$B$1=3,desc!$C$71,desc!$D$71)))</f>
        <v>Numero di Publifon pubblici e privati al 31.12 in Svizzera</v>
      </c>
      <c r="B5" s="95"/>
      <c r="C5" s="96"/>
      <c r="D5" s="96"/>
      <c r="E5" s="96"/>
      <c r="F5" s="96"/>
      <c r="G5" s="96"/>
      <c r="H5" s="96"/>
      <c r="I5" s="96"/>
      <c r="J5" s="96"/>
      <c r="K5" s="96"/>
      <c r="L5" s="96"/>
      <c r="M5" s="96"/>
      <c r="N5" s="96"/>
      <c r="O5" s="96"/>
      <c r="P5" s="96"/>
      <c r="Q5" s="96"/>
      <c r="R5" s="96"/>
      <c r="S5" s="96"/>
      <c r="T5" s="96"/>
      <c r="U5" s="96"/>
      <c r="V5" s="96"/>
      <c r="W5" s="96"/>
      <c r="X5" s="96"/>
      <c r="Y5" s="96"/>
      <c r="Z5" s="96"/>
      <c r="AA5" s="96"/>
      <c r="AB5" s="97"/>
      <c r="AC5" s="97"/>
      <c r="AD5" s="97"/>
      <c r="AE5" s="173"/>
    </row>
    <row r="6" spans="1:31" x14ac:dyDescent="0.2">
      <c r="A6" s="30" t="str">
        <f>IF(desc!$B$1=1,desc!$A$72,IF(desc!$B$1=2,desc!$B$72,IF(desc!$B$1=3,desc!$C$72,desc!$D$72)))</f>
        <v>Pubblici</v>
      </c>
      <c r="B6" s="58" t="s">
        <v>249</v>
      </c>
      <c r="C6" s="58" t="s">
        <v>249</v>
      </c>
      <c r="D6" s="58" t="s">
        <v>249</v>
      </c>
      <c r="E6" s="58" t="s">
        <v>249</v>
      </c>
      <c r="F6" s="58" t="s">
        <v>249</v>
      </c>
      <c r="G6" s="58" t="s">
        <v>249</v>
      </c>
      <c r="H6" s="58" t="s">
        <v>249</v>
      </c>
      <c r="I6" s="58" t="s">
        <v>249</v>
      </c>
      <c r="J6" s="58" t="s">
        <v>249</v>
      </c>
      <c r="K6" s="58">
        <v>13000</v>
      </c>
      <c r="L6" s="58">
        <v>11700</v>
      </c>
      <c r="M6" s="85">
        <v>10761</v>
      </c>
      <c r="N6" s="86">
        <v>9570</v>
      </c>
      <c r="O6" s="87">
        <v>8870</v>
      </c>
      <c r="P6" s="87">
        <v>8471</v>
      </c>
      <c r="Q6" s="86">
        <v>8447</v>
      </c>
      <c r="R6" s="88">
        <v>8432</v>
      </c>
      <c r="S6" s="86">
        <v>8388</v>
      </c>
      <c r="T6" s="88">
        <v>8419</v>
      </c>
      <c r="U6" s="88">
        <v>8390</v>
      </c>
      <c r="V6" s="88">
        <v>8135</v>
      </c>
      <c r="W6" s="89">
        <v>7584</v>
      </c>
      <c r="X6" s="56">
        <v>6603</v>
      </c>
      <c r="Y6" s="56">
        <v>5678</v>
      </c>
      <c r="Z6" s="56">
        <v>4827</v>
      </c>
      <c r="AA6" s="57">
        <v>4412</v>
      </c>
      <c r="AB6" s="57">
        <v>4037</v>
      </c>
      <c r="AC6" s="57">
        <v>3553</v>
      </c>
      <c r="AD6" s="57">
        <v>2960</v>
      </c>
      <c r="AE6" s="178">
        <v>1181</v>
      </c>
    </row>
    <row r="7" spans="1:31" x14ac:dyDescent="0.2">
      <c r="A7" s="24" t="str">
        <f>IF(desc!$B$1=1,desc!$A$73,IF(desc!$B$1=2,desc!$B$73,IF(desc!$B$1=3,desc!$C$73,desc!$D$73)))</f>
        <v>Privati di competenza dei FST</v>
      </c>
      <c r="B7" s="58" t="s">
        <v>249</v>
      </c>
      <c r="C7" s="58" t="s">
        <v>249</v>
      </c>
      <c r="D7" s="58" t="s">
        <v>249</v>
      </c>
      <c r="E7" s="58" t="s">
        <v>249</v>
      </c>
      <c r="F7" s="58" t="s">
        <v>249</v>
      </c>
      <c r="G7" s="58" t="s">
        <v>249</v>
      </c>
      <c r="H7" s="58" t="s">
        <v>249</v>
      </c>
      <c r="I7" s="58" t="s">
        <v>249</v>
      </c>
      <c r="J7" s="58" t="s">
        <v>249</v>
      </c>
      <c r="K7" s="58">
        <v>41850</v>
      </c>
      <c r="L7" s="58">
        <v>36800</v>
      </c>
      <c r="M7" s="59">
        <v>34303</v>
      </c>
      <c r="N7" s="90">
        <v>30645</v>
      </c>
      <c r="O7" s="60">
        <v>27159</v>
      </c>
      <c r="P7" s="60">
        <v>24152</v>
      </c>
      <c r="Q7" s="90">
        <v>21356</v>
      </c>
      <c r="R7" s="61">
        <v>18783</v>
      </c>
      <c r="S7" s="90">
        <v>16849</v>
      </c>
      <c r="T7" s="61">
        <v>15064</v>
      </c>
      <c r="U7" s="61">
        <v>13556</v>
      </c>
      <c r="V7" s="61">
        <v>11204</v>
      </c>
      <c r="W7" s="61">
        <v>9309</v>
      </c>
      <c r="X7" s="61">
        <v>7890</v>
      </c>
      <c r="Y7" s="61">
        <v>6601</v>
      </c>
      <c r="Z7" s="62">
        <v>5753</v>
      </c>
      <c r="AA7" s="63">
        <v>5158</v>
      </c>
      <c r="AB7" s="63">
        <v>4497</v>
      </c>
      <c r="AC7" s="63">
        <v>3623</v>
      </c>
      <c r="AD7" s="63">
        <v>1850</v>
      </c>
      <c r="AE7" s="178">
        <v>848</v>
      </c>
    </row>
    <row r="8" spans="1:31" x14ac:dyDescent="0.2">
      <c r="A8" s="41" t="str">
        <f>IF(desc!$B$1=1,desc!$A$74,IF(desc!$B$1=2,desc!$B$74,IF(desc!$B$1=3,desc!$C$74,desc!$D$74)))</f>
        <v>Totale</v>
      </c>
      <c r="B8" s="66">
        <v>40900</v>
      </c>
      <c r="C8" s="66">
        <v>48948</v>
      </c>
      <c r="D8" s="66">
        <v>52450</v>
      </c>
      <c r="E8" s="66">
        <v>55746</v>
      </c>
      <c r="F8" s="66">
        <v>57033</v>
      </c>
      <c r="G8" s="66">
        <v>57551</v>
      </c>
      <c r="H8" s="66">
        <v>58112</v>
      </c>
      <c r="I8" s="66">
        <v>57597</v>
      </c>
      <c r="J8" s="66">
        <v>61220</v>
      </c>
      <c r="K8" s="66">
        <v>54850</v>
      </c>
      <c r="L8" s="66">
        <v>48500</v>
      </c>
      <c r="M8" s="66">
        <v>45064</v>
      </c>
      <c r="N8" s="66">
        <v>40215</v>
      </c>
      <c r="O8" s="66">
        <v>36029</v>
      </c>
      <c r="P8" s="66">
        <v>32623</v>
      </c>
      <c r="Q8" s="66">
        <v>29803</v>
      </c>
      <c r="R8" s="66">
        <v>27215</v>
      </c>
      <c r="S8" s="66">
        <v>25237</v>
      </c>
      <c r="T8" s="66">
        <v>23483</v>
      </c>
      <c r="U8" s="66">
        <v>21946</v>
      </c>
      <c r="V8" s="66">
        <v>19339</v>
      </c>
      <c r="W8" s="66">
        <v>16893</v>
      </c>
      <c r="X8" s="66">
        <v>14493</v>
      </c>
      <c r="Y8" s="66">
        <v>12279</v>
      </c>
      <c r="Z8" s="66">
        <v>10580</v>
      </c>
      <c r="AA8" s="91">
        <v>9570</v>
      </c>
      <c r="AB8" s="91">
        <v>8534</v>
      </c>
      <c r="AC8" s="91">
        <v>7176</v>
      </c>
      <c r="AD8" s="91">
        <v>4810</v>
      </c>
      <c r="AE8" s="179">
        <v>2029</v>
      </c>
    </row>
    <row r="9" spans="1:31" ht="11.65" customHeight="1" x14ac:dyDescent="0.2">
      <c r="A9" s="42" t="str">
        <f>IF(desc!$B$1=1,desc!$A$75,IF(desc!$B$1=2,desc!$B$75,IF(desc!$B$1=3,desc!$C$75,desc!$D$75)))</f>
        <v>Fonti 1985-1996: Facts and figures (Telecom PTT); Dal 1998: UFCOM.</v>
      </c>
    </row>
    <row r="10" spans="1:31" ht="11.65" customHeight="1" x14ac:dyDescent="0.2">
      <c r="A10" s="42" t="str">
        <f>IF(desc!$B$1=1,desc!$A$76,IF(desc!$B$1=2,desc!$B$76,IF(desc!$B$1=3,desc!$C$76,desc!$D$76)))</f>
        <v xml:space="preserve">Osservazione: </v>
      </c>
    </row>
    <row r="11" spans="1:31" x14ac:dyDescent="0.2">
      <c r="A11" s="42" t="str">
        <f>IF(desc!$B$1=1,desc!$A$77,IF(desc!$B$1=2,desc!$B$77,IF(desc!$B$1=3,desc!$C$77,desc!$D$77)))</f>
        <v>... Dato non noto (non rilevato).</v>
      </c>
    </row>
    <row r="12" spans="1:31" x14ac:dyDescent="0.2">
      <c r="A12" s="27" t="str">
        <f>IF(desc!$B$1=1,desc!$A$93,IF(desc!$B$1=2,desc!$B$93,IF(desc!$B$1=3,desc!$C$93,desc!$D$93)))</f>
        <v>Fonte: UFCOM - Statistica sulle telecomunicazioni</v>
      </c>
    </row>
    <row r="13" spans="1:31" x14ac:dyDescent="0.2">
      <c r="A13" s="27" t="str">
        <f>IF(desc!$B$1=1,desc!$A$94,IF(desc!$B$1=2,desc!$B$94,IF(desc!$B$1=3,desc!$C$94,desc!$D$94)))</f>
        <v>© UFCOM 2025</v>
      </c>
    </row>
    <row r="14" spans="1:31" x14ac:dyDescent="0.2">
      <c r="A14" s="27"/>
    </row>
    <row r="15" spans="1:31" ht="22.5" x14ac:dyDescent="0.2">
      <c r="A15" s="169" t="str">
        <f>IF(desc!$B$1=1,desc!$A$95,IF(desc!$B$1=2,desc!$B$95,IF(desc!$B$1=3,desc!$C$95,desc!$D$95)))</f>
        <v>Informazioni: Ufficio federale delle comunicazioni, Sezione Economia e Statistica, Telecomstatistics@bakom.admin.ch, 058 460 55 88</v>
      </c>
    </row>
    <row r="29" spans="13:17" ht="13.5" x14ac:dyDescent="0.25">
      <c r="M29" s="69"/>
      <c r="N29" s="69"/>
      <c r="O29" s="69"/>
      <c r="P29" s="69"/>
      <c r="Q29" s="69"/>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3BD31-756D-4083-BD20-4349516A4AF8}">
  <sheetPr codeName="Feuil8"/>
  <dimension ref="A1:C16"/>
  <sheetViews>
    <sheetView showGridLines="0" zoomScaleNormal="100" workbookViewId="0">
      <pane xSplit="1" ySplit="4" topLeftCell="B5" activePane="bottomRight" state="frozen"/>
      <selection pane="topRight" activeCell="B1" sqref="B1"/>
      <selection pane="bottomLeft" activeCell="A7" sqref="A7"/>
      <selection pane="bottomRight" activeCell="A110" sqref="A110"/>
    </sheetView>
  </sheetViews>
  <sheetFormatPr baseColWidth="10" defaultColWidth="11.42578125" defaultRowHeight="12.75" x14ac:dyDescent="0.2"/>
  <cols>
    <col min="1" max="1" width="62.7109375" style="44" customWidth="1"/>
    <col min="2" max="16384" width="11.42578125" style="44"/>
  </cols>
  <sheetData>
    <row r="1" spans="1:3" ht="21" customHeight="1" x14ac:dyDescent="0.2">
      <c r="A1" s="19" t="str">
        <f>IF(desc!$B$1=1,desc!$A$83,IF(desc!$B$1=2,desc!$B$83,IF(desc!$B$1=3,desc!$C$83,desc!$D$83)))</f>
        <v>Tabella IF4: Collegamenti inattivi 1)</v>
      </c>
    </row>
    <row r="2" spans="1:3" ht="15.75" customHeight="1" x14ac:dyDescent="0.2">
      <c r="A2" s="28" t="str">
        <f>IF(desc!$B$1=1,desc!$A$84,IF(desc!$B$1=2,desc!$B$84,IF(desc!$B$1=3,desc!$C$84,desc!$D$84)))</f>
        <v>Altri collegamenti esercitati dai FST</v>
      </c>
    </row>
    <row r="3" spans="1:3" ht="4.9000000000000004" customHeight="1" x14ac:dyDescent="0.2">
      <c r="A3" s="21"/>
    </row>
    <row r="4" spans="1:3" x14ac:dyDescent="0.2">
      <c r="A4" s="22"/>
      <c r="B4" s="157">
        <v>2023</v>
      </c>
      <c r="C4" s="138">
        <v>2024</v>
      </c>
    </row>
    <row r="5" spans="1:3" x14ac:dyDescent="0.2">
      <c r="A5" s="29" t="str">
        <f>IF(desc!$B$1=1,desc!$A85,IF(desc!$B$1=2,desc!$B85,IF(desc!$B$1=3,desc!$C85,desc!$D85)))</f>
        <v>Collegamenti su doppino in rame</v>
      </c>
      <c r="B5" s="158"/>
      <c r="C5" s="125"/>
    </row>
    <row r="6" spans="1:3" x14ac:dyDescent="0.2">
      <c r="A6" s="30" t="str">
        <f>IF(desc!$B$1=1,desc!$A86,IF(desc!$B$1=2,desc!$B86,IF(desc!$B$1=3,desc!$C86,desc!$D86)))</f>
        <v>Numero di collegamenti su doppino in rame</v>
      </c>
      <c r="B6" s="159">
        <v>1742701</v>
      </c>
      <c r="C6" s="126">
        <v>1629808</v>
      </c>
    </row>
    <row r="7" spans="1:3" x14ac:dyDescent="0.2">
      <c r="A7" s="35" t="str">
        <f>IF(desc!$B$1=1,desc!$A87,IF(desc!$B$1=2,desc!$B87,IF(desc!$B$1=3,desc!$C87,desc!$D87)))</f>
        <v>Collegamenti su cavo coassiale</v>
      </c>
      <c r="B7" s="160"/>
      <c r="C7" s="127"/>
    </row>
    <row r="8" spans="1:3" x14ac:dyDescent="0.2">
      <c r="A8" s="34" t="str">
        <f>IF(desc!$B$1=1,desc!$A88,IF(desc!$B$1=2,desc!$B88,IF(desc!$B$1=3,desc!$C88,desc!$D88)))</f>
        <v>Numero di collegamenti su cavo coassiale</v>
      </c>
      <c r="B8" s="159">
        <v>1882756</v>
      </c>
      <c r="C8" s="126">
        <v>1907301</v>
      </c>
    </row>
    <row r="9" spans="1:3" x14ac:dyDescent="0.2">
      <c r="A9" s="35" t="str">
        <f>IF(desc!$B$1=1,desc!$A89,IF(desc!$B$1=2,desc!$B89,IF(desc!$B$1=3,desc!$C89,desc!$D89)))</f>
        <v>Collegamenti in fibra ottica</v>
      </c>
      <c r="B9" s="160"/>
      <c r="C9" s="127"/>
    </row>
    <row r="10" spans="1:3" x14ac:dyDescent="0.2">
      <c r="A10" s="38" t="str">
        <f>IF(desc!$B$1=1,desc!$A90,IF(desc!$B$1=2,desc!$B90,IF(desc!$B$1=3,desc!$C90,desc!$D90)))</f>
        <v>Numero di collegamenti FTTH (Fiber to the Home)</v>
      </c>
      <c r="B10" s="175">
        <v>1582280</v>
      </c>
      <c r="C10" s="176">
        <v>1937454</v>
      </c>
    </row>
    <row r="11" spans="1:3" x14ac:dyDescent="0.2">
      <c r="A11" s="170" t="str">
        <f>IF(desc!$B$1=1,desc!$A91,IF(desc!$B$1=2,desc!$B91,IF(desc!$B$1=3,desc!$C91,desc!$D91)))</f>
        <v xml:space="preserve">Osservazione: </v>
      </c>
    </row>
    <row r="12" spans="1:3" ht="22.5" x14ac:dyDescent="0.2">
      <c r="A12" s="171" t="str">
        <f>IF(desc!$B$1=1,desc!$A92,IF(desc!$B$1=2,desc!$B92,IF(desc!$B$1=3,desc!$C92,desc!$D92)))</f>
        <v>1) Le aziende che trasmettono dati per questa categoria sono, con poche eccezioni, quelle che forniscono anche servizi di telecomunicazione.</v>
      </c>
    </row>
    <row r="13" spans="1:3" x14ac:dyDescent="0.2">
      <c r="A13" s="27" t="str">
        <f>IF(desc!$B$1=1,desc!$A$93,IF(desc!$B$1=2,desc!$B$93,IF(desc!$B$1=3,desc!$C$93,desc!$D$93)))</f>
        <v>Fonte: UFCOM - Statistica sulle telecomunicazioni</v>
      </c>
    </row>
    <row r="14" spans="1:3" x14ac:dyDescent="0.2">
      <c r="A14" s="27" t="str">
        <f>IF(desc!$B$1=1,desc!$A$94,IF(desc!$B$1=2,desc!$B$94,IF(desc!$B$1=3,desc!$C$94,desc!$D$94)))</f>
        <v>© UFCOM 2025</v>
      </c>
    </row>
    <row r="15" spans="1:3" x14ac:dyDescent="0.2">
      <c r="A15" s="27"/>
    </row>
    <row r="16" spans="1:3" ht="22.5" x14ac:dyDescent="0.2">
      <c r="A16" s="169" t="str">
        <f>IF(desc!$B$1=1,desc!$A$95,IF(desc!$B$1=2,desc!$B$95,IF(desc!$B$1=3,desc!$C$95,desc!$D$95)))</f>
        <v>Informazioni: Ufficio federale delle comunicazioni, Sezione Economia e Statistica,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E95"/>
  <sheetViews>
    <sheetView topLeftCell="A61" zoomScaleNormal="100" workbookViewId="0">
      <selection activeCell="B63" sqref="B63"/>
    </sheetView>
  </sheetViews>
  <sheetFormatPr baseColWidth="10" defaultRowHeight="12.75" x14ac:dyDescent="0.2"/>
  <cols>
    <col min="1" max="1" width="59.85546875" customWidth="1"/>
    <col min="2" max="2" width="66.85546875" customWidth="1"/>
    <col min="3" max="3" width="50" customWidth="1"/>
    <col min="4" max="4" width="50.42578125" customWidth="1"/>
  </cols>
  <sheetData>
    <row r="1" spans="1:4" x14ac:dyDescent="0.2">
      <c r="A1" s="1" t="s">
        <v>35</v>
      </c>
      <c r="B1" s="1">
        <v>3</v>
      </c>
      <c r="C1" s="1">
        <v>1</v>
      </c>
      <c r="D1" s="1" t="s">
        <v>36</v>
      </c>
    </row>
    <row r="2" spans="1:4" x14ac:dyDescent="0.2">
      <c r="A2" s="1"/>
      <c r="B2" s="1"/>
      <c r="C2" s="1">
        <v>2</v>
      </c>
      <c r="D2" s="1" t="s">
        <v>37</v>
      </c>
    </row>
    <row r="3" spans="1:4" x14ac:dyDescent="0.2">
      <c r="A3" s="1"/>
      <c r="B3" s="1"/>
      <c r="C3" s="1">
        <v>3</v>
      </c>
      <c r="D3" s="1" t="s">
        <v>38</v>
      </c>
    </row>
    <row r="4" spans="1:4" x14ac:dyDescent="0.2">
      <c r="A4" s="1"/>
      <c r="B4" s="1"/>
      <c r="C4" s="1">
        <v>4</v>
      </c>
      <c r="D4" s="1" t="s">
        <v>39</v>
      </c>
    </row>
    <row r="5" spans="1:4" x14ac:dyDescent="0.2">
      <c r="A5" s="1" t="s">
        <v>40</v>
      </c>
      <c r="B5" s="1" t="s">
        <v>41</v>
      </c>
      <c r="C5" s="1" t="s">
        <v>42</v>
      </c>
      <c r="D5" s="1" t="s">
        <v>43</v>
      </c>
    </row>
    <row r="6" spans="1:4" x14ac:dyDescent="0.2">
      <c r="A6" t="s">
        <v>50</v>
      </c>
      <c r="B6" t="s">
        <v>0</v>
      </c>
      <c r="C6" t="s">
        <v>51</v>
      </c>
      <c r="D6" s="1" t="s">
        <v>52</v>
      </c>
    </row>
    <row r="7" spans="1:4" x14ac:dyDescent="0.2">
      <c r="A7" s="3" t="s">
        <v>224</v>
      </c>
      <c r="B7" s="4" t="s">
        <v>25</v>
      </c>
      <c r="C7" s="4" t="s">
        <v>53</v>
      </c>
      <c r="D7" s="4" t="s">
        <v>54</v>
      </c>
    </row>
    <row r="8" spans="1:4" x14ac:dyDescent="0.2">
      <c r="A8" s="1" t="s">
        <v>55</v>
      </c>
      <c r="B8" s="1" t="s">
        <v>32</v>
      </c>
      <c r="C8" s="1" t="s">
        <v>56</v>
      </c>
      <c r="D8" s="1" t="s">
        <v>57</v>
      </c>
    </row>
    <row r="9" spans="1:4" x14ac:dyDescent="0.2">
      <c r="A9" s="1" t="s">
        <v>60</v>
      </c>
      <c r="B9" s="1" t="s">
        <v>33</v>
      </c>
      <c r="C9" s="1" t="s">
        <v>59</v>
      </c>
      <c r="D9" s="1" t="s">
        <v>58</v>
      </c>
    </row>
    <row r="10" spans="1:4" x14ac:dyDescent="0.2">
      <c r="A10" s="1" t="s">
        <v>61</v>
      </c>
      <c r="B10" s="1" t="s">
        <v>44</v>
      </c>
      <c r="C10" s="1" t="s">
        <v>62</v>
      </c>
      <c r="D10" s="1" t="s">
        <v>63</v>
      </c>
    </row>
    <row r="11" spans="1:4" x14ac:dyDescent="0.2">
      <c r="A11" s="1" t="s">
        <v>64</v>
      </c>
      <c r="B11" s="1" t="s">
        <v>34</v>
      </c>
      <c r="C11" s="1" t="s">
        <v>163</v>
      </c>
      <c r="D11" s="1" t="s">
        <v>164</v>
      </c>
    </row>
    <row r="12" spans="1:4" x14ac:dyDescent="0.2">
      <c r="A12" t="s">
        <v>65</v>
      </c>
      <c r="B12" t="s">
        <v>45</v>
      </c>
      <c r="C12" s="1" t="s">
        <v>66</v>
      </c>
      <c r="D12" s="1" t="s">
        <v>67</v>
      </c>
    </row>
    <row r="13" spans="1:4" s="166" customFormat="1" ht="63.75" x14ac:dyDescent="0.2">
      <c r="A13" s="166" t="s">
        <v>68</v>
      </c>
      <c r="B13" s="166" t="s">
        <v>46</v>
      </c>
      <c r="C13" s="166" t="s">
        <v>73</v>
      </c>
      <c r="D13" s="166" t="s">
        <v>165</v>
      </c>
    </row>
    <row r="14" spans="1:4" s="166" customFormat="1" ht="51" x14ac:dyDescent="0.2">
      <c r="A14" s="167" t="s">
        <v>69</v>
      </c>
      <c r="B14" s="167" t="s">
        <v>48</v>
      </c>
      <c r="C14" s="167" t="s">
        <v>74</v>
      </c>
      <c r="D14" s="167" t="s">
        <v>166</v>
      </c>
    </row>
    <row r="15" spans="1:4" s="166" customFormat="1" ht="51" x14ac:dyDescent="0.2">
      <c r="A15" s="167" t="s">
        <v>70</v>
      </c>
      <c r="B15" s="167" t="s">
        <v>47</v>
      </c>
      <c r="C15" s="167" t="s">
        <v>225</v>
      </c>
      <c r="D15" s="167" t="s">
        <v>167</v>
      </c>
    </row>
    <row r="16" spans="1:4" s="166" customFormat="1" ht="38.25" x14ac:dyDescent="0.2">
      <c r="A16" s="167" t="s">
        <v>226</v>
      </c>
      <c r="B16" s="167" t="s">
        <v>49</v>
      </c>
      <c r="C16" s="167" t="s">
        <v>227</v>
      </c>
      <c r="D16" s="167" t="s">
        <v>228</v>
      </c>
    </row>
    <row r="17" spans="1:4" s="166" customFormat="1" ht="127.5" x14ac:dyDescent="0.2">
      <c r="A17" s="167" t="s">
        <v>71</v>
      </c>
      <c r="B17" s="167" t="s">
        <v>72</v>
      </c>
      <c r="C17" s="167" t="s">
        <v>75</v>
      </c>
      <c r="D17" s="167" t="s">
        <v>168</v>
      </c>
    </row>
    <row r="18" spans="1:4" s="166" customFormat="1" ht="38.25" x14ac:dyDescent="0.2">
      <c r="A18" s="167" t="s">
        <v>237</v>
      </c>
      <c r="B18" s="167" t="s">
        <v>238</v>
      </c>
      <c r="C18" s="167" t="s">
        <v>239</v>
      </c>
      <c r="D18" s="167" t="s">
        <v>240</v>
      </c>
    </row>
    <row r="19" spans="1:4" s="166" customFormat="1" ht="25.5" x14ac:dyDescent="0.2">
      <c r="A19" s="167" t="s">
        <v>294</v>
      </c>
      <c r="B19" s="167" t="s">
        <v>280</v>
      </c>
      <c r="C19" s="167" t="s">
        <v>295</v>
      </c>
      <c r="D19" s="167" t="s">
        <v>296</v>
      </c>
    </row>
    <row r="20" spans="1:4" x14ac:dyDescent="0.2">
      <c r="A20" s="2" t="s">
        <v>76</v>
      </c>
      <c r="B20" s="2" t="s">
        <v>30</v>
      </c>
      <c r="C20" s="2" t="s">
        <v>77</v>
      </c>
      <c r="D20" s="2" t="s">
        <v>78</v>
      </c>
    </row>
    <row r="21" spans="1:4" x14ac:dyDescent="0.2">
      <c r="A21" s="2" t="s">
        <v>220</v>
      </c>
      <c r="B21" s="2" t="s">
        <v>221</v>
      </c>
      <c r="C21" s="2" t="s">
        <v>222</v>
      </c>
      <c r="D21" s="2" t="s">
        <v>223</v>
      </c>
    </row>
    <row r="22" spans="1:4" x14ac:dyDescent="0.2">
      <c r="A22" s="2" t="s">
        <v>242</v>
      </c>
      <c r="B22" t="s">
        <v>241</v>
      </c>
      <c r="C22" s="2" t="s">
        <v>243</v>
      </c>
      <c r="D22" t="s">
        <v>244</v>
      </c>
    </row>
    <row r="23" spans="1:4" x14ac:dyDescent="0.2">
      <c r="A23" s="2" t="s">
        <v>79</v>
      </c>
      <c r="B23" t="s">
        <v>1</v>
      </c>
      <c r="C23" s="2" t="s">
        <v>82</v>
      </c>
      <c r="D23" s="2" t="s">
        <v>86</v>
      </c>
    </row>
    <row r="24" spans="1:4" x14ac:dyDescent="0.2">
      <c r="A24" s="2" t="s">
        <v>80</v>
      </c>
      <c r="B24" t="s">
        <v>2</v>
      </c>
      <c r="C24" s="2" t="s">
        <v>83</v>
      </c>
      <c r="D24" s="2" t="s">
        <v>87</v>
      </c>
    </row>
    <row r="25" spans="1:4" x14ac:dyDescent="0.2">
      <c r="A25" s="2" t="s">
        <v>81</v>
      </c>
      <c r="B25" t="s">
        <v>3</v>
      </c>
      <c r="C25" s="2" t="s">
        <v>84</v>
      </c>
      <c r="D25" s="2" t="s">
        <v>88</v>
      </c>
    </row>
    <row r="26" spans="1:4" x14ac:dyDescent="0.2">
      <c r="A26" s="2" t="s">
        <v>4</v>
      </c>
      <c r="B26" t="s">
        <v>4</v>
      </c>
      <c r="C26" s="2" t="s">
        <v>85</v>
      </c>
      <c r="D26" s="2" t="s">
        <v>4</v>
      </c>
    </row>
    <row r="27" spans="1:4" x14ac:dyDescent="0.2">
      <c r="A27" s="2" t="s">
        <v>209</v>
      </c>
      <c r="B27" t="s">
        <v>183</v>
      </c>
      <c r="C27" s="2" t="s">
        <v>184</v>
      </c>
      <c r="D27" s="2" t="s">
        <v>185</v>
      </c>
    </row>
    <row r="28" spans="1:4" x14ac:dyDescent="0.2">
      <c r="A28" t="s">
        <v>216</v>
      </c>
      <c r="B28" t="s">
        <v>217</v>
      </c>
      <c r="C28" s="2" t="s">
        <v>218</v>
      </c>
      <c r="D28" s="2" t="s">
        <v>219</v>
      </c>
    </row>
    <row r="29" spans="1:4" x14ac:dyDescent="0.2">
      <c r="A29" t="s">
        <v>281</v>
      </c>
      <c r="B29" t="s">
        <v>282</v>
      </c>
      <c r="C29" t="s">
        <v>208</v>
      </c>
      <c r="D29" t="s">
        <v>236</v>
      </c>
    </row>
    <row r="30" spans="1:4" x14ac:dyDescent="0.2">
      <c r="A30" s="2" t="s">
        <v>245</v>
      </c>
      <c r="B30" t="s">
        <v>246</v>
      </c>
      <c r="C30" t="s">
        <v>247</v>
      </c>
      <c r="D30" s="113" t="s">
        <v>248</v>
      </c>
    </row>
    <row r="31" spans="1:4" x14ac:dyDescent="0.2">
      <c r="A31" s="2" t="s">
        <v>301</v>
      </c>
      <c r="B31" t="s">
        <v>302</v>
      </c>
      <c r="C31" s="2" t="s">
        <v>303</v>
      </c>
      <c r="D31" s="2" t="s">
        <v>304</v>
      </c>
    </row>
    <row r="32" spans="1:4" x14ac:dyDescent="0.2">
      <c r="A32" s="2" t="s">
        <v>91</v>
      </c>
      <c r="B32" t="s">
        <v>229</v>
      </c>
      <c r="C32" s="2" t="s">
        <v>90</v>
      </c>
      <c r="D32" s="2" t="s">
        <v>89</v>
      </c>
    </row>
    <row r="33" spans="1:4" x14ac:dyDescent="0.2">
      <c r="A33" t="s">
        <v>128</v>
      </c>
      <c r="B33" t="s">
        <v>9</v>
      </c>
      <c r="C33" t="s">
        <v>111</v>
      </c>
      <c r="D33" s="2" t="s">
        <v>92</v>
      </c>
    </row>
    <row r="34" spans="1:4" x14ac:dyDescent="0.2">
      <c r="A34" t="s">
        <v>129</v>
      </c>
      <c r="B34" t="s">
        <v>11</v>
      </c>
      <c r="C34" t="s">
        <v>112</v>
      </c>
      <c r="D34" t="s">
        <v>93</v>
      </c>
    </row>
    <row r="35" spans="1:4" x14ac:dyDescent="0.2">
      <c r="A35" t="s">
        <v>130</v>
      </c>
      <c r="B35" t="s">
        <v>12</v>
      </c>
      <c r="C35" t="s">
        <v>113</v>
      </c>
      <c r="D35" s="2" t="s">
        <v>94</v>
      </c>
    </row>
    <row r="36" spans="1:4" x14ac:dyDescent="0.2">
      <c r="A36" t="s">
        <v>213</v>
      </c>
      <c r="B36" t="s">
        <v>205</v>
      </c>
      <c r="C36" t="s">
        <v>214</v>
      </c>
      <c r="D36" s="2" t="s">
        <v>215</v>
      </c>
    </row>
    <row r="37" spans="1:4" x14ac:dyDescent="0.2">
      <c r="A37" t="s">
        <v>131</v>
      </c>
      <c r="B37" t="s">
        <v>10</v>
      </c>
      <c r="C37" t="s">
        <v>114</v>
      </c>
      <c r="D37" s="2" t="s">
        <v>95</v>
      </c>
    </row>
    <row r="38" spans="1:4" x14ac:dyDescent="0.2">
      <c r="A38" t="s">
        <v>132</v>
      </c>
      <c r="B38" t="s">
        <v>13</v>
      </c>
      <c r="C38" t="s">
        <v>115</v>
      </c>
      <c r="D38" t="s">
        <v>96</v>
      </c>
    </row>
    <row r="39" spans="1:4" x14ac:dyDescent="0.2">
      <c r="A39" t="s">
        <v>133</v>
      </c>
      <c r="B39" t="s">
        <v>14</v>
      </c>
      <c r="C39" t="s">
        <v>116</v>
      </c>
      <c r="D39" t="s">
        <v>97</v>
      </c>
    </row>
    <row r="40" spans="1:4" x14ac:dyDescent="0.2">
      <c r="A40" t="s">
        <v>134</v>
      </c>
      <c r="B40" t="s">
        <v>15</v>
      </c>
      <c r="C40" t="s">
        <v>117</v>
      </c>
      <c r="D40" t="s">
        <v>98</v>
      </c>
    </row>
    <row r="41" spans="1:4" x14ac:dyDescent="0.2">
      <c r="A41" t="s">
        <v>135</v>
      </c>
      <c r="B41" t="s">
        <v>16</v>
      </c>
      <c r="C41" t="s">
        <v>118</v>
      </c>
      <c r="D41" t="s">
        <v>99</v>
      </c>
    </row>
    <row r="42" spans="1:4" x14ac:dyDescent="0.2">
      <c r="A42" t="s">
        <v>136</v>
      </c>
      <c r="B42" t="s">
        <v>17</v>
      </c>
      <c r="C42" t="s">
        <v>119</v>
      </c>
      <c r="D42" t="s">
        <v>100</v>
      </c>
    </row>
    <row r="43" spans="1:4" x14ac:dyDescent="0.2">
      <c r="A43" t="s">
        <v>137</v>
      </c>
      <c r="B43" t="s">
        <v>18</v>
      </c>
      <c r="C43" t="s">
        <v>120</v>
      </c>
      <c r="D43" t="s">
        <v>101</v>
      </c>
    </row>
    <row r="44" spans="1:4" x14ac:dyDescent="0.2">
      <c r="A44" t="s">
        <v>138</v>
      </c>
      <c r="B44" t="s">
        <v>19</v>
      </c>
      <c r="C44" t="s">
        <v>121</v>
      </c>
      <c r="D44" t="s">
        <v>102</v>
      </c>
    </row>
    <row r="45" spans="1:4" x14ac:dyDescent="0.2">
      <c r="A45" t="s">
        <v>321</v>
      </c>
      <c r="B45" t="s">
        <v>322</v>
      </c>
      <c r="C45" t="s">
        <v>323</v>
      </c>
      <c r="D45" t="s">
        <v>324</v>
      </c>
    </row>
    <row r="46" spans="1:4" x14ac:dyDescent="0.2">
      <c r="A46" t="s">
        <v>140</v>
      </c>
      <c r="B46" t="s">
        <v>232</v>
      </c>
      <c r="C46" t="s">
        <v>233</v>
      </c>
      <c r="D46" t="s">
        <v>104</v>
      </c>
    </row>
    <row r="47" spans="1:4" x14ac:dyDescent="0.2">
      <c r="A47" t="s">
        <v>141</v>
      </c>
      <c r="B47" t="s">
        <v>11</v>
      </c>
      <c r="C47" t="s">
        <v>112</v>
      </c>
      <c r="D47" t="s">
        <v>93</v>
      </c>
    </row>
    <row r="48" spans="1:4" x14ac:dyDescent="0.2">
      <c r="A48" t="s">
        <v>234</v>
      </c>
      <c r="B48" t="s">
        <v>12</v>
      </c>
      <c r="C48" t="s">
        <v>113</v>
      </c>
      <c r="D48" t="s">
        <v>94</v>
      </c>
    </row>
    <row r="49" spans="1:4" x14ac:dyDescent="0.2">
      <c r="A49" t="s">
        <v>142</v>
      </c>
      <c r="B49" t="s">
        <v>20</v>
      </c>
      <c r="C49" t="s">
        <v>127</v>
      </c>
      <c r="D49" t="s">
        <v>105</v>
      </c>
    </row>
    <row r="50" spans="1:4" x14ac:dyDescent="0.2">
      <c r="A50" t="s">
        <v>317</v>
      </c>
      <c r="B50" t="s">
        <v>318</v>
      </c>
      <c r="C50" t="s">
        <v>319</v>
      </c>
      <c r="D50" t="s">
        <v>320</v>
      </c>
    </row>
    <row r="51" spans="1:4" x14ac:dyDescent="0.2">
      <c r="A51" t="s">
        <v>143</v>
      </c>
      <c r="B51" t="s">
        <v>21</v>
      </c>
      <c r="C51" t="s">
        <v>122</v>
      </c>
      <c r="D51" t="s">
        <v>106</v>
      </c>
    </row>
    <row r="52" spans="1:4" x14ac:dyDescent="0.2">
      <c r="A52" t="s">
        <v>210</v>
      </c>
      <c r="B52" t="s">
        <v>206</v>
      </c>
      <c r="C52" t="s">
        <v>211</v>
      </c>
      <c r="D52" t="s">
        <v>212</v>
      </c>
    </row>
    <row r="53" spans="1:4" x14ac:dyDescent="0.2">
      <c r="A53" t="s">
        <v>313</v>
      </c>
      <c r="B53" t="s">
        <v>314</v>
      </c>
      <c r="C53" t="s">
        <v>315</v>
      </c>
      <c r="D53" t="s">
        <v>316</v>
      </c>
    </row>
    <row r="54" spans="1:4" x14ac:dyDescent="0.2">
      <c r="A54" t="s">
        <v>309</v>
      </c>
      <c r="B54" t="s">
        <v>310</v>
      </c>
      <c r="C54" t="s">
        <v>311</v>
      </c>
      <c r="D54" t="s">
        <v>312</v>
      </c>
    </row>
    <row r="55" spans="1:4" x14ac:dyDescent="0.2">
      <c r="A55" t="s">
        <v>305</v>
      </c>
      <c r="B55" t="s">
        <v>306</v>
      </c>
      <c r="C55" t="s">
        <v>307</v>
      </c>
      <c r="D55" t="s">
        <v>308</v>
      </c>
    </row>
    <row r="56" spans="1:4" x14ac:dyDescent="0.2">
      <c r="A56" t="s">
        <v>144</v>
      </c>
      <c r="B56" t="s">
        <v>235</v>
      </c>
      <c r="C56" t="s">
        <v>123</v>
      </c>
      <c r="D56" t="s">
        <v>107</v>
      </c>
    </row>
    <row r="57" spans="1:4" x14ac:dyDescent="0.2">
      <c r="A57" t="s">
        <v>145</v>
      </c>
      <c r="B57" t="s">
        <v>23</v>
      </c>
      <c r="C57" t="s">
        <v>124</v>
      </c>
      <c r="D57" t="s">
        <v>108</v>
      </c>
    </row>
    <row r="58" spans="1:4" x14ac:dyDescent="0.2">
      <c r="A58" t="s">
        <v>146</v>
      </c>
      <c r="B58" t="s">
        <v>22</v>
      </c>
      <c r="C58" t="s">
        <v>125</v>
      </c>
      <c r="D58" t="s">
        <v>109</v>
      </c>
    </row>
    <row r="59" spans="1:4" x14ac:dyDescent="0.2">
      <c r="A59" t="s">
        <v>147</v>
      </c>
      <c r="B59" t="s">
        <v>24</v>
      </c>
      <c r="C59" t="s">
        <v>126</v>
      </c>
      <c r="D59" t="s">
        <v>110</v>
      </c>
    </row>
    <row r="60" spans="1:4" x14ac:dyDescent="0.2">
      <c r="A60" t="s">
        <v>291</v>
      </c>
      <c r="B60" t="s">
        <v>292</v>
      </c>
      <c r="C60" t="s">
        <v>293</v>
      </c>
      <c r="D60" t="s">
        <v>207</v>
      </c>
    </row>
    <row r="61" spans="1:4" s="166" customFormat="1" ht="25.5" x14ac:dyDescent="0.2">
      <c r="A61" s="166" t="s">
        <v>250</v>
      </c>
      <c r="B61" s="166" t="s">
        <v>251</v>
      </c>
      <c r="C61" s="166" t="s">
        <v>252</v>
      </c>
      <c r="D61" s="166" t="s">
        <v>253</v>
      </c>
    </row>
    <row r="62" spans="1:4" s="166" customFormat="1" ht="25.5" x14ac:dyDescent="0.2">
      <c r="A62" s="166" t="s">
        <v>255</v>
      </c>
      <c r="B62" s="166" t="s">
        <v>256</v>
      </c>
      <c r="C62" s="166" t="s">
        <v>257</v>
      </c>
      <c r="D62" s="166" t="s">
        <v>258</v>
      </c>
    </row>
    <row r="63" spans="1:4" s="166" customFormat="1" ht="38.25" x14ac:dyDescent="0.2">
      <c r="A63" s="166" t="s">
        <v>342</v>
      </c>
      <c r="B63" s="166" t="s">
        <v>341</v>
      </c>
      <c r="C63" s="166" t="s">
        <v>343</v>
      </c>
      <c r="D63" s="166" t="s">
        <v>344</v>
      </c>
    </row>
    <row r="64" spans="1:4" s="166" customFormat="1" ht="102" x14ac:dyDescent="0.2">
      <c r="A64" s="166" t="s">
        <v>337</v>
      </c>
      <c r="B64" s="166" t="s">
        <v>338</v>
      </c>
      <c r="C64" s="166" t="s">
        <v>339</v>
      </c>
      <c r="D64" s="166" t="s">
        <v>340</v>
      </c>
    </row>
    <row r="65" spans="1:5" s="166" customFormat="1" x14ac:dyDescent="0.2">
      <c r="A65" s="166" t="s">
        <v>333</v>
      </c>
      <c r="B65" s="166" t="s">
        <v>334</v>
      </c>
      <c r="C65" s="166" t="s">
        <v>335</v>
      </c>
      <c r="D65" s="166" t="s">
        <v>336</v>
      </c>
    </row>
    <row r="66" spans="1:5" s="166" customFormat="1" ht="25.5" x14ac:dyDescent="0.2">
      <c r="A66" s="166" t="s">
        <v>329</v>
      </c>
      <c r="B66" s="166" t="s">
        <v>330</v>
      </c>
      <c r="C66" s="166" t="s">
        <v>331</v>
      </c>
      <c r="D66" s="166" t="s">
        <v>332</v>
      </c>
    </row>
    <row r="67" spans="1:5" s="166" customFormat="1" ht="25.5" x14ac:dyDescent="0.2">
      <c r="A67" s="166" t="s">
        <v>325</v>
      </c>
      <c r="B67" s="166" t="s">
        <v>326</v>
      </c>
      <c r="C67" s="166" t="s">
        <v>327</v>
      </c>
      <c r="D67" s="166" t="s">
        <v>328</v>
      </c>
    </row>
    <row r="68" spans="1:5" x14ac:dyDescent="0.2">
      <c r="A68" t="s">
        <v>261</v>
      </c>
      <c r="B68" t="s">
        <v>262</v>
      </c>
      <c r="C68" t="s">
        <v>263</v>
      </c>
      <c r="D68" t="s">
        <v>264</v>
      </c>
    </row>
    <row r="69" spans="1:5" x14ac:dyDescent="0.2">
      <c r="A69" t="s">
        <v>160</v>
      </c>
      <c r="B69" t="s">
        <v>31</v>
      </c>
      <c r="C69" t="s">
        <v>153</v>
      </c>
      <c r="D69" t="s">
        <v>152</v>
      </c>
    </row>
    <row r="70" spans="1:5" x14ac:dyDescent="0.2">
      <c r="A70" t="s">
        <v>161</v>
      </c>
      <c r="B70" t="s">
        <v>5</v>
      </c>
      <c r="C70" t="s">
        <v>154</v>
      </c>
      <c r="D70" t="s">
        <v>150</v>
      </c>
    </row>
    <row r="71" spans="1:5" x14ac:dyDescent="0.2">
      <c r="A71" t="s">
        <v>162</v>
      </c>
      <c r="B71" t="s">
        <v>6</v>
      </c>
      <c r="C71" t="s">
        <v>155</v>
      </c>
      <c r="D71" t="s">
        <v>151</v>
      </c>
    </row>
    <row r="72" spans="1:5" x14ac:dyDescent="0.2">
      <c r="A72" t="s">
        <v>158</v>
      </c>
      <c r="B72" t="s">
        <v>7</v>
      </c>
      <c r="C72" t="s">
        <v>156</v>
      </c>
      <c r="D72" t="s">
        <v>148</v>
      </c>
    </row>
    <row r="73" spans="1:5" x14ac:dyDescent="0.2">
      <c r="A73" t="s">
        <v>159</v>
      </c>
      <c r="B73" t="s">
        <v>8</v>
      </c>
      <c r="C73" t="s">
        <v>157</v>
      </c>
      <c r="D73" t="s">
        <v>149</v>
      </c>
    </row>
    <row r="74" spans="1:5" x14ac:dyDescent="0.2">
      <c r="A74" t="s">
        <v>4</v>
      </c>
      <c r="B74" t="s">
        <v>4</v>
      </c>
      <c r="C74" t="s">
        <v>85</v>
      </c>
      <c r="D74" t="s">
        <v>4</v>
      </c>
    </row>
    <row r="75" spans="1:5" x14ac:dyDescent="0.2">
      <c r="A75" t="s">
        <v>216</v>
      </c>
      <c r="B75" t="s">
        <v>217</v>
      </c>
      <c r="C75" s="2" t="s">
        <v>218</v>
      </c>
      <c r="D75" s="2" t="s">
        <v>219</v>
      </c>
    </row>
    <row r="76" spans="1:5" x14ac:dyDescent="0.2">
      <c r="A76" t="s">
        <v>281</v>
      </c>
      <c r="B76" t="s">
        <v>282</v>
      </c>
      <c r="C76" t="s">
        <v>208</v>
      </c>
      <c r="D76" t="s">
        <v>236</v>
      </c>
    </row>
    <row r="77" spans="1:5" x14ac:dyDescent="0.2">
      <c r="A77" t="s">
        <v>261</v>
      </c>
      <c r="B77" t="s">
        <v>262</v>
      </c>
      <c r="C77" t="s">
        <v>263</v>
      </c>
      <c r="D77" t="s">
        <v>264</v>
      </c>
    </row>
    <row r="78" spans="1:5" x14ac:dyDescent="0.2">
      <c r="A78" s="104" t="s">
        <v>189</v>
      </c>
      <c r="B78" s="104"/>
      <c r="C78" s="104"/>
      <c r="D78" s="104"/>
      <c r="E78" s="104"/>
    </row>
    <row r="79" spans="1:5" x14ac:dyDescent="0.2">
      <c r="A79" s="1" t="s">
        <v>191</v>
      </c>
      <c r="B79" s="1" t="s">
        <v>195</v>
      </c>
      <c r="C79" s="1" t="s">
        <v>196</v>
      </c>
      <c r="D79" s="1" t="s">
        <v>197</v>
      </c>
      <c r="E79" s="104" t="str">
        <f>IF(desc!$B$1=1,desc!$A79,IF(desc!$B$1=2,desc!$B79,IF(desc!$B$1=3,desc!$C79,desc!$D79)))</f>
        <v>Numero di collegamenti ISDN+PSTN</v>
      </c>
    </row>
    <row r="80" spans="1:5" x14ac:dyDescent="0.2">
      <c r="A80" s="1" t="s">
        <v>192</v>
      </c>
      <c r="B80" t="s">
        <v>190</v>
      </c>
      <c r="C80" s="1" t="s">
        <v>193</v>
      </c>
      <c r="D80" s="1" t="s">
        <v>194</v>
      </c>
      <c r="E80" s="104" t="str">
        <f>IF(desc!$B$1=1,desc!$A80,IF(desc!$B$1=2,desc!$B80,IF(desc!$B$1=3,desc!$C80,desc!$D80)))</f>
        <v>Numero di collegamenti ISDN+PSTN, DSL e fibra ottica</v>
      </c>
    </row>
    <row r="81" spans="1:5" x14ac:dyDescent="0.2">
      <c r="A81" t="s">
        <v>201</v>
      </c>
      <c r="B81" t="s">
        <v>198</v>
      </c>
      <c r="C81" t="s">
        <v>199</v>
      </c>
      <c r="D81" t="s">
        <v>200</v>
      </c>
      <c r="E81" s="104" t="str">
        <f>IF(desc!$B$1=1,desc!$A81,IF(desc!$B$1=2,desc!$B81,IF(desc!$B$1=3,desc!$C81,desc!$D81)))</f>
        <v>In milioni</v>
      </c>
    </row>
    <row r="82" spans="1:5" x14ac:dyDescent="0.2">
      <c r="A82" t="s">
        <v>202</v>
      </c>
      <c r="B82" t="s">
        <v>188</v>
      </c>
      <c r="C82" t="s">
        <v>203</v>
      </c>
      <c r="D82" t="s">
        <v>204</v>
      </c>
      <c r="E82" s="104" t="str">
        <f>IF(desc!$B$1=1,desc!$A82,IF(desc!$B$1=2,desc!$B82,IF(desc!$B$1=3,desc!$C82,desc!$D82)))</f>
        <v>Fibra ottica (FTTH+FTTB)</v>
      </c>
    </row>
    <row r="83" spans="1:5" x14ac:dyDescent="0.2">
      <c r="A83" s="2" t="s">
        <v>276</v>
      </c>
      <c r="B83" t="s">
        <v>277</v>
      </c>
      <c r="C83" s="2" t="s">
        <v>278</v>
      </c>
      <c r="D83" s="2" t="s">
        <v>279</v>
      </c>
    </row>
    <row r="84" spans="1:5" x14ac:dyDescent="0.2">
      <c r="A84" s="2" t="s">
        <v>91</v>
      </c>
      <c r="B84" t="s">
        <v>229</v>
      </c>
      <c r="C84" s="2" t="s">
        <v>90</v>
      </c>
      <c r="D84" s="2" t="s">
        <v>89</v>
      </c>
    </row>
    <row r="85" spans="1:5" x14ac:dyDescent="0.2">
      <c r="A85" t="s">
        <v>128</v>
      </c>
      <c r="B85" t="s">
        <v>9</v>
      </c>
      <c r="C85" t="s">
        <v>111</v>
      </c>
      <c r="D85" s="2" t="s">
        <v>92</v>
      </c>
    </row>
    <row r="86" spans="1:5" x14ac:dyDescent="0.2">
      <c r="A86" t="s">
        <v>268</v>
      </c>
      <c r="B86" t="s">
        <v>265</v>
      </c>
      <c r="C86" t="s">
        <v>274</v>
      </c>
      <c r="D86" t="s">
        <v>275</v>
      </c>
    </row>
    <row r="87" spans="1:5" x14ac:dyDescent="0.2">
      <c r="A87" t="s">
        <v>142</v>
      </c>
      <c r="B87" t="s">
        <v>266</v>
      </c>
      <c r="C87" t="s">
        <v>270</v>
      </c>
      <c r="D87" t="s">
        <v>271</v>
      </c>
    </row>
    <row r="88" spans="1:5" x14ac:dyDescent="0.2">
      <c r="A88" t="s">
        <v>269</v>
      </c>
      <c r="B88" t="s">
        <v>267</v>
      </c>
      <c r="C88" t="s">
        <v>272</v>
      </c>
      <c r="D88" t="s">
        <v>273</v>
      </c>
    </row>
    <row r="89" spans="1:5" x14ac:dyDescent="0.2">
      <c r="A89" t="s">
        <v>138</v>
      </c>
      <c r="B89" t="s">
        <v>19</v>
      </c>
      <c r="C89" t="s">
        <v>121</v>
      </c>
      <c r="D89" t="s">
        <v>102</v>
      </c>
    </row>
    <row r="90" spans="1:5" x14ac:dyDescent="0.2">
      <c r="A90" t="s">
        <v>139</v>
      </c>
      <c r="B90" t="s">
        <v>230</v>
      </c>
      <c r="C90" t="s">
        <v>231</v>
      </c>
      <c r="D90" t="s">
        <v>103</v>
      </c>
    </row>
    <row r="91" spans="1:5" x14ac:dyDescent="0.2">
      <c r="A91" t="s">
        <v>281</v>
      </c>
      <c r="B91" t="s">
        <v>282</v>
      </c>
      <c r="C91" t="s">
        <v>208</v>
      </c>
      <c r="D91" t="s">
        <v>236</v>
      </c>
    </row>
    <row r="92" spans="1:5" s="166" customFormat="1" ht="38.25" x14ac:dyDescent="0.2">
      <c r="A92" s="166" t="s">
        <v>299</v>
      </c>
      <c r="B92" s="166" t="s">
        <v>297</v>
      </c>
      <c r="C92" s="166" t="s">
        <v>300</v>
      </c>
      <c r="D92" s="166" t="s">
        <v>298</v>
      </c>
    </row>
    <row r="93" spans="1:5" x14ac:dyDescent="0.2">
      <c r="A93" s="168" t="s">
        <v>283</v>
      </c>
      <c r="B93" s="168" t="s">
        <v>284</v>
      </c>
      <c r="C93" s="168" t="s">
        <v>285</v>
      </c>
      <c r="D93" s="168" t="s">
        <v>286</v>
      </c>
    </row>
    <row r="94" spans="1:5" x14ac:dyDescent="0.2">
      <c r="A94" s="168" t="s">
        <v>345</v>
      </c>
      <c r="B94" s="168" t="s">
        <v>346</v>
      </c>
      <c r="C94" s="168" t="s">
        <v>347</v>
      </c>
      <c r="D94" s="168" t="s">
        <v>346</v>
      </c>
    </row>
    <row r="95" spans="1:5" ht="38.25" x14ac:dyDescent="0.2">
      <c r="A95" s="168" t="s">
        <v>287</v>
      </c>
      <c r="B95" s="168" t="s">
        <v>288</v>
      </c>
      <c r="C95" s="168" t="s">
        <v>289</v>
      </c>
      <c r="D95" s="168" t="s">
        <v>290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Intro</vt:lpstr>
      <vt:lpstr>text IF1</vt:lpstr>
      <vt:lpstr>Tab_IF1</vt:lpstr>
      <vt:lpstr>Tab_IF2</vt:lpstr>
      <vt:lpstr>Tab_IF3</vt:lpstr>
      <vt:lpstr>Tab_IF4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Oriet Amalric BAKOM</cp:lastModifiedBy>
  <dcterms:created xsi:type="dcterms:W3CDTF">2016-10-25T06:43:27Z</dcterms:created>
  <dcterms:modified xsi:type="dcterms:W3CDTF">2025-10-28T10:38:36Z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2025-10-15T07:29:55Z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cb51d28f-33e6-45ee-8487-977a4b8800ce</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